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0" windowHeight="12585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B20" i="3"/>
  <c r="B41"/>
  <c r="B34" l="1"/>
  <c r="B24"/>
  <c r="B86" l="1"/>
  <c r="B59"/>
  <c r="B52"/>
  <c r="B57"/>
  <c r="E15" i="4"/>
  <c r="C15"/>
  <c r="D15"/>
  <c r="B15"/>
  <c r="B46" i="3" l="1"/>
  <c r="B21" l="1"/>
  <c r="B93" l="1"/>
  <c r="B89"/>
  <c r="B69"/>
  <c r="B32"/>
  <c r="B37"/>
  <c r="B55"/>
  <c r="B64"/>
  <c r="B71" l="1"/>
  <c r="B88" s="1"/>
  <c r="B94" l="1"/>
  <c r="B92" s="1"/>
  <c r="B95" s="1"/>
</calcChain>
</file>

<file path=xl/sharedStrings.xml><?xml version="1.0" encoding="utf-8"?>
<sst xmlns="http://schemas.openxmlformats.org/spreadsheetml/2006/main" count="112" uniqueCount="94">
  <si>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</si>
  <si>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</si>
  <si>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</si>
  <si>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</si>
  <si>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</si>
  <si>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</si>
  <si>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</si>
  <si>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</si>
  <si>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</si>
  <si>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</si>
  <si>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</si>
  <si>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</si>
  <si>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</si>
  <si>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</si>
  <si>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</si>
  <si>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</si>
  <si>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</si>
  <si>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</si>
  <si>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</si>
  <si>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</si>
  <si>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</si>
  <si>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</si>
  <si>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</si>
  <si>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</si>
  <si>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</si>
  <si>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</si>
  <si>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</si>
  <si>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</si>
  <si>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</si>
  <si>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</si>
  <si>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</si>
  <si>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</si>
  <si>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</si>
  <si>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</si>
  <si>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</si>
  <si>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</si>
  <si>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</si>
  <si>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</si>
  <si>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</si>
  <si>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</si>
  <si>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</si>
  <si>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</si>
  <si>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</si>
  <si>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</si>
  <si>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</si>
  <si>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</si>
  <si>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</si>
  <si>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</si>
  <si>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</si>
  <si>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</si>
  <si>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</si>
  <si>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</si>
  <si>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</si>
  <si>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</si>
  <si>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</si>
  <si>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</si>
  <si>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</si>
  <si>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</si>
  <si>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</si>
  <si>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</si>
  <si>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</si>
  <si>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</si>
  <si>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</si>
  <si>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</si>
  <si>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</si>
  <si>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</si>
  <si>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</si>
  <si>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</si>
  <si>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</si>
  <si>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</si>
  <si>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</si>
  <si>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</si>
  <si>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</si>
  <si>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</si>
  <si>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</si>
  <si>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</si>
  <si>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</si>
  <si>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</si>
  <si>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</si>
  <si>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</si>
  <si>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</si>
  <si>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</si>
  <si>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</si>
  <si>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</si>
  <si>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</si>
  <si>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</si>
  <si>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</si>
  <si>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</si>
  <si>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</si>
  <si>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</si>
  <si>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</si>
  <si>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о местном бюджете  г.Дивногорска  на 01 января 2023  года</t>
  </si>
  <si>
    <t>Спорт высших достижений</t>
  </si>
  <si>
    <t>План 2023 г.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</si>
</sst>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2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4"/>
  <sheetViews>
    <sheetView tabSelected="1" workbookViewId="0">
      <selection activeCell="M13" sqref="M13"/>
    </sheetView>
  </sheetViews>
  <sheetFormatPr defaultRowHeight="12.75"/>
  <cols>
    <col min="1" max="1" width="69.42578125" customWidth="1"/>
    <col min="2" max="2" width="18.28515625" customWidth="1"/>
    <col min="3" max="4" width="13.28515625" hidden="1" customWidth="1"/>
    <col min="5" max="5" width="19.140625" customWidth="1"/>
    <col min="6" max="6" width="14.7109375" customWidth="1"/>
    <col min="7" max="7" width="11.85546875" bestFit="1" customWidth="1"/>
    <col min="8" max="8" width="15.85546875" customWidth="1"/>
  </cols>
  <sheetData>
    <row r="2" spans="1:6" ht="20.25">
      <c r="A2" s="78" t="s">
        <v>0</v>
      </c>
      <c r="B2" s="78"/>
      <c r="C2" s="78"/>
      <c r="D2" s="78"/>
    </row>
    <row r="3" spans="1:6" ht="17.25" customHeight="1">
      <c r="A3" s="79" t="s">
        <v>91</v>
      </c>
      <c r="B3" s="79"/>
      <c r="C3" s="79"/>
      <c r="D3" s="79"/>
    </row>
    <row r="4" spans="1:6">
      <c r="A4" s="2"/>
      <c r="B4" s="2" t="s">
        <v>1</v>
      </c>
      <c r="C4" s="2"/>
      <c r="D4" s="2" t="s">
        <v>1</v>
      </c>
    </row>
    <row r="5" spans="1:6">
      <c r="A5" s="3" t="s">
        <v>2</v>
      </c>
      <c r="B5" s="3" t="s">
        <v>93</v>
      </c>
      <c r="C5" s="3" t="s">
        <v>4</v>
      </c>
      <c r="D5" s="3" t="s">
        <v>5</v>
      </c>
    </row>
    <row r="6" spans="1:6" ht="15.75">
      <c r="A6" s="75" t="s">
        <v>6</v>
      </c>
      <c r="B6" s="76"/>
      <c r="C6" s="76"/>
      <c r="D6" s="77"/>
    </row>
    <row r="7" spans="1:6">
      <c r="A7" s="46" t="s">
        <v>7</v>
      </c>
      <c r="B7" s="38">
        <v>318259.09999999998</v>
      </c>
      <c r="C7" s="39"/>
      <c r="D7" s="24"/>
      <c r="E7" s="30"/>
      <c r="F7" s="30"/>
    </row>
    <row r="8" spans="1:6">
      <c r="A8" s="47" t="s">
        <v>8</v>
      </c>
      <c r="B8" s="38">
        <v>204668.2</v>
      </c>
      <c r="C8" s="38"/>
      <c r="D8" s="24"/>
    </row>
    <row r="9" spans="1:6" ht="25.5" customHeight="1">
      <c r="A9" s="48" t="s">
        <v>23</v>
      </c>
      <c r="B9" s="38">
        <v>3608.1</v>
      </c>
      <c r="C9" s="38"/>
      <c r="D9" s="24"/>
      <c r="F9" s="30"/>
    </row>
    <row r="10" spans="1:6">
      <c r="A10" s="46" t="s">
        <v>9</v>
      </c>
      <c r="B10" s="38">
        <v>56559</v>
      </c>
      <c r="C10" s="40"/>
      <c r="D10" s="24"/>
    </row>
    <row r="11" spans="1:6">
      <c r="A11" s="46" t="s">
        <v>10</v>
      </c>
      <c r="B11" s="38">
        <v>45940.2</v>
      </c>
      <c r="C11" s="39"/>
      <c r="D11" s="24"/>
    </row>
    <row r="12" spans="1:6" ht="12" customHeight="1">
      <c r="A12" s="46" t="s">
        <v>11</v>
      </c>
      <c r="B12" s="38">
        <v>8168</v>
      </c>
      <c r="C12" s="38"/>
      <c r="D12" s="24"/>
      <c r="F12" s="31"/>
    </row>
    <row r="13" spans="1:6" ht="27" customHeight="1">
      <c r="A13" s="49" t="s">
        <v>24</v>
      </c>
      <c r="B13" s="41">
        <v>46400.3</v>
      </c>
      <c r="C13" s="41"/>
      <c r="D13" s="24"/>
      <c r="E13" s="31"/>
      <c r="F13" s="31"/>
    </row>
    <row r="14" spans="1:6">
      <c r="A14" s="47" t="s">
        <v>12</v>
      </c>
      <c r="B14" s="38">
        <v>72</v>
      </c>
      <c r="C14" s="61"/>
      <c r="D14" s="24"/>
    </row>
    <row r="15" spans="1:6" ht="25.5">
      <c r="A15" s="50" t="s">
        <v>25</v>
      </c>
      <c r="B15" s="41">
        <v>4756.1000000000004</v>
      </c>
      <c r="C15" s="41"/>
      <c r="D15" s="42"/>
    </row>
    <row r="16" spans="1:6" ht="25.5" customHeight="1">
      <c r="A16" s="51" t="s">
        <v>26</v>
      </c>
      <c r="B16" s="41">
        <v>2500</v>
      </c>
      <c r="C16" s="41"/>
      <c r="D16" s="42"/>
      <c r="F16" s="31"/>
    </row>
    <row r="17" spans="1:8">
      <c r="A17" s="46" t="s">
        <v>21</v>
      </c>
      <c r="B17" s="43">
        <v>164</v>
      </c>
      <c r="C17" s="43"/>
      <c r="D17" s="44"/>
      <c r="G17" s="1"/>
    </row>
    <row r="18" spans="1:8">
      <c r="A18" s="46" t="s">
        <v>13</v>
      </c>
      <c r="B18" s="38">
        <v>783</v>
      </c>
      <c r="C18" s="38"/>
      <c r="D18" s="24"/>
    </row>
    <row r="19" spans="1:8">
      <c r="A19" s="46" t="s">
        <v>17</v>
      </c>
      <c r="B19" s="38">
        <v>30</v>
      </c>
      <c r="C19" s="38"/>
      <c r="D19" s="24"/>
      <c r="E19" s="29"/>
      <c r="F19" s="29"/>
    </row>
    <row r="20" spans="1:8" ht="12" customHeight="1">
      <c r="A20" s="51" t="s">
        <v>90</v>
      </c>
      <c r="B20" s="38">
        <f>766816.4+1300</f>
        <v>768116.4</v>
      </c>
      <c r="C20" s="39"/>
      <c r="D20" s="24"/>
      <c r="E20" s="30"/>
    </row>
    <row r="21" spans="1:8">
      <c r="A21" s="52" t="s">
        <v>14</v>
      </c>
      <c r="B21" s="37">
        <f>SUM(B7:B20)</f>
        <v>1460024.4</v>
      </c>
      <c r="C21" s="60"/>
      <c r="D21" s="45"/>
      <c r="E21" s="1"/>
      <c r="F21" s="30"/>
    </row>
    <row r="22" spans="1:8">
      <c r="A22" s="4"/>
      <c r="B22" s="5"/>
      <c r="C22" s="5"/>
      <c r="D22" s="6"/>
      <c r="E22" s="30"/>
      <c r="F22" s="30"/>
      <c r="H22" s="30"/>
    </row>
    <row r="23" spans="1:8" ht="15.75">
      <c r="A23" s="75" t="s">
        <v>72</v>
      </c>
      <c r="B23" s="76"/>
      <c r="C23" s="76"/>
      <c r="D23" s="77"/>
      <c r="E23" s="30"/>
    </row>
    <row r="24" spans="1:8">
      <c r="A24" s="16" t="s">
        <v>27</v>
      </c>
      <c r="B24" s="22">
        <f>SUM(B25+B26+B27+B29)+B31+B30+B28</f>
        <v>100363.30000000002</v>
      </c>
      <c r="C24" s="22"/>
      <c r="D24" s="23"/>
    </row>
    <row r="25" spans="1:8" ht="25.5">
      <c r="A25" s="17" t="s">
        <v>28</v>
      </c>
      <c r="B25" s="34">
        <v>2483.9</v>
      </c>
      <c r="C25" s="34"/>
      <c r="D25" s="24"/>
    </row>
    <row r="26" spans="1:8" ht="40.15" customHeight="1">
      <c r="A26" s="17" t="s">
        <v>29</v>
      </c>
      <c r="B26" s="34">
        <v>4625.8</v>
      </c>
      <c r="C26" s="34"/>
      <c r="D26" s="24"/>
      <c r="E26" s="31"/>
    </row>
    <row r="27" spans="1:8" ht="38.25">
      <c r="A27" s="17" t="s">
        <v>30</v>
      </c>
      <c r="B27" s="34">
        <v>50330.6</v>
      </c>
      <c r="C27" s="34"/>
      <c r="D27" s="24"/>
    </row>
    <row r="28" spans="1:8" ht="17.45" customHeight="1">
      <c r="A28" s="17" t="s">
        <v>75</v>
      </c>
      <c r="B28" s="34">
        <v>1.1000000000000001</v>
      </c>
      <c r="C28" s="34"/>
      <c r="D28" s="24"/>
    </row>
    <row r="29" spans="1:8" ht="25.5">
      <c r="A29" s="17" t="s">
        <v>31</v>
      </c>
      <c r="B29" s="34">
        <v>15378.8</v>
      </c>
      <c r="C29" s="34"/>
      <c r="D29" s="24"/>
    </row>
    <row r="30" spans="1:8">
      <c r="A30" s="17" t="s">
        <v>73</v>
      </c>
      <c r="B30" s="34">
        <v>15662.5</v>
      </c>
      <c r="C30" s="34"/>
      <c r="D30" s="24"/>
    </row>
    <row r="31" spans="1:8">
      <c r="A31" s="17" t="s">
        <v>32</v>
      </c>
      <c r="B31" s="34">
        <v>11880.6</v>
      </c>
      <c r="C31" s="34"/>
      <c r="D31" s="24"/>
    </row>
    <row r="32" spans="1:8">
      <c r="A32" s="18" t="s">
        <v>22</v>
      </c>
      <c r="B32" s="35">
        <f>B33</f>
        <v>4585.3999999999996</v>
      </c>
      <c r="C32" s="35"/>
      <c r="D32" s="23"/>
    </row>
    <row r="33" spans="1:4" ht="17.45" customHeight="1">
      <c r="A33" s="17" t="s">
        <v>33</v>
      </c>
      <c r="B33" s="34">
        <v>4585.3999999999996</v>
      </c>
      <c r="C33" s="34"/>
      <c r="D33" s="24"/>
    </row>
    <row r="34" spans="1:4">
      <c r="A34" s="19" t="s">
        <v>34</v>
      </c>
      <c r="B34" s="35">
        <f>B35+B36</f>
        <v>4545.8</v>
      </c>
      <c r="C34" s="35"/>
      <c r="D34" s="23"/>
    </row>
    <row r="35" spans="1:4" ht="36.75" customHeight="1">
      <c r="A35" s="15" t="s">
        <v>86</v>
      </c>
      <c r="B35" s="34">
        <v>4515.8</v>
      </c>
      <c r="C35" s="34"/>
      <c r="D35" s="24"/>
    </row>
    <row r="36" spans="1:4" ht="28.5" customHeight="1">
      <c r="A36" s="72" t="s">
        <v>88</v>
      </c>
      <c r="B36" s="73">
        <v>30</v>
      </c>
      <c r="C36" s="73"/>
      <c r="D36" s="24"/>
    </row>
    <row r="37" spans="1:4">
      <c r="A37" s="20" t="s">
        <v>35</v>
      </c>
      <c r="B37" s="36">
        <f>SUM(B38:B38)+B40+B39</f>
        <v>58191</v>
      </c>
      <c r="C37" s="36"/>
      <c r="D37" s="23"/>
    </row>
    <row r="38" spans="1:4">
      <c r="A38" s="17" t="s">
        <v>36</v>
      </c>
      <c r="B38" s="34">
        <v>21258.7</v>
      </c>
      <c r="C38" s="34"/>
      <c r="D38" s="24"/>
    </row>
    <row r="39" spans="1:4">
      <c r="A39" s="17" t="s">
        <v>37</v>
      </c>
      <c r="B39" s="34">
        <v>32948.400000000001</v>
      </c>
      <c r="C39" s="34"/>
      <c r="D39" s="24"/>
    </row>
    <row r="40" spans="1:4">
      <c r="A40" s="21" t="s">
        <v>38</v>
      </c>
      <c r="B40" s="34">
        <v>3983.9</v>
      </c>
      <c r="C40" s="34"/>
      <c r="D40" s="24"/>
    </row>
    <row r="41" spans="1:4">
      <c r="A41" s="18" t="s">
        <v>19</v>
      </c>
      <c r="B41" s="35">
        <f>B42+B43+B44+B45</f>
        <v>311402.59999999998</v>
      </c>
      <c r="C41" s="35"/>
      <c r="D41" s="23"/>
    </row>
    <row r="42" spans="1:4">
      <c r="A42" s="17" t="s">
        <v>39</v>
      </c>
      <c r="B42" s="34">
        <v>59442.6</v>
      </c>
      <c r="C42" s="34"/>
      <c r="D42" s="24"/>
    </row>
    <row r="43" spans="1:4">
      <c r="A43" s="17" t="s">
        <v>40</v>
      </c>
      <c r="B43" s="34">
        <v>15224.2</v>
      </c>
      <c r="C43" s="34"/>
      <c r="D43" s="24"/>
    </row>
    <row r="44" spans="1:4">
      <c r="A44" s="17" t="s">
        <v>41</v>
      </c>
      <c r="B44" s="34">
        <v>213534.2</v>
      </c>
      <c r="C44" s="34"/>
      <c r="D44" s="24"/>
    </row>
    <row r="45" spans="1:4">
      <c r="A45" s="17" t="s">
        <v>42</v>
      </c>
      <c r="B45" s="34">
        <v>23201.599999999999</v>
      </c>
      <c r="C45" s="34"/>
      <c r="D45" s="24"/>
    </row>
    <row r="46" spans="1:4">
      <c r="A46" s="18" t="s">
        <v>15</v>
      </c>
      <c r="B46" s="35">
        <f>B47+B48+B50+B51+B49</f>
        <v>755313.1</v>
      </c>
      <c r="C46" s="35"/>
      <c r="D46" s="23"/>
    </row>
    <row r="47" spans="1:4">
      <c r="A47" s="17" t="s">
        <v>43</v>
      </c>
      <c r="B47" s="34">
        <v>297145</v>
      </c>
      <c r="C47" s="34"/>
      <c r="D47" s="24"/>
    </row>
    <row r="48" spans="1:4">
      <c r="A48" s="17" t="s">
        <v>44</v>
      </c>
      <c r="B48" s="34">
        <v>267960.7</v>
      </c>
      <c r="C48" s="34"/>
      <c r="D48" s="24"/>
    </row>
    <row r="49" spans="1:4">
      <c r="A49" s="17" t="s">
        <v>60</v>
      </c>
      <c r="B49" s="34">
        <v>106156</v>
      </c>
      <c r="C49" s="34"/>
      <c r="D49" s="24"/>
    </row>
    <row r="50" spans="1:4">
      <c r="A50" s="17" t="s">
        <v>45</v>
      </c>
      <c r="B50" s="34">
        <v>14875.5</v>
      </c>
      <c r="C50" s="34"/>
      <c r="D50" s="24"/>
    </row>
    <row r="51" spans="1:4">
      <c r="A51" s="17" t="s">
        <v>46</v>
      </c>
      <c r="B51" s="34">
        <v>69175.899999999994</v>
      </c>
      <c r="C51" s="34"/>
      <c r="D51" s="24"/>
    </row>
    <row r="52" spans="1:4">
      <c r="A52" s="18" t="s">
        <v>47</v>
      </c>
      <c r="B52" s="35">
        <f>SUM(B53:B54)</f>
        <v>126228.9</v>
      </c>
      <c r="C52" s="35"/>
      <c r="D52" s="23"/>
    </row>
    <row r="53" spans="1:4">
      <c r="A53" s="17" t="s">
        <v>48</v>
      </c>
      <c r="B53" s="34">
        <v>87855.3</v>
      </c>
      <c r="C53" s="34"/>
      <c r="D53" s="24"/>
    </row>
    <row r="54" spans="1:4">
      <c r="A54" s="17" t="s">
        <v>49</v>
      </c>
      <c r="B54" s="34">
        <v>38373.599999999999</v>
      </c>
      <c r="C54" s="34"/>
      <c r="D54" s="24"/>
    </row>
    <row r="55" spans="1:4" hidden="1">
      <c r="A55" s="18" t="s">
        <v>50</v>
      </c>
      <c r="B55" s="35">
        <f>B56</f>
        <v>0</v>
      </c>
      <c r="C55" s="35"/>
      <c r="D55" s="24"/>
    </row>
    <row r="56" spans="1:4" hidden="1">
      <c r="A56" s="17" t="s">
        <v>51</v>
      </c>
      <c r="B56" s="34">
        <v>0</v>
      </c>
      <c r="C56" s="34"/>
      <c r="D56" s="24"/>
    </row>
    <row r="57" spans="1:4">
      <c r="A57" s="18" t="s">
        <v>50</v>
      </c>
      <c r="B57" s="35">
        <f>B58</f>
        <v>0</v>
      </c>
      <c r="C57" s="35"/>
      <c r="D57" s="23"/>
    </row>
    <row r="58" spans="1:4">
      <c r="A58" s="17" t="s">
        <v>89</v>
      </c>
      <c r="B58" s="34">
        <v>0</v>
      </c>
      <c r="C58" s="34"/>
      <c r="D58" s="24"/>
    </row>
    <row r="59" spans="1:4">
      <c r="A59" s="18" t="s">
        <v>52</v>
      </c>
      <c r="B59" s="35">
        <f>B60+B61+B62+B63</f>
        <v>65083</v>
      </c>
      <c r="C59" s="35"/>
      <c r="D59" s="23"/>
    </row>
    <row r="60" spans="1:4">
      <c r="A60" s="17" t="s">
        <v>53</v>
      </c>
      <c r="B60" s="34">
        <v>1810</v>
      </c>
      <c r="C60" s="34"/>
      <c r="D60" s="24"/>
    </row>
    <row r="61" spans="1:4">
      <c r="A61" s="17" t="s">
        <v>54</v>
      </c>
      <c r="B61" s="34">
        <v>34571.1</v>
      </c>
      <c r="C61" s="34"/>
      <c r="D61" s="24"/>
    </row>
    <row r="62" spans="1:4">
      <c r="A62" s="17" t="s">
        <v>55</v>
      </c>
      <c r="B62" s="34">
        <v>27347.599999999999</v>
      </c>
      <c r="C62" s="34"/>
      <c r="D62" s="24"/>
    </row>
    <row r="63" spans="1:4">
      <c r="A63" s="17" t="s">
        <v>56</v>
      </c>
      <c r="B63" s="34">
        <v>1354.3</v>
      </c>
      <c r="C63" s="34"/>
      <c r="D63" s="24"/>
    </row>
    <row r="64" spans="1:4">
      <c r="A64" s="18" t="s">
        <v>20</v>
      </c>
      <c r="B64" s="35">
        <f>SUM(B65:B68)</f>
        <v>34311.300000000003</v>
      </c>
      <c r="C64" s="35"/>
      <c r="D64" s="23"/>
    </row>
    <row r="65" spans="1:8">
      <c r="A65" s="17" t="s">
        <v>57</v>
      </c>
      <c r="B65" s="34">
        <v>607.70000000000005</v>
      </c>
      <c r="C65" s="34"/>
      <c r="D65" s="24"/>
    </row>
    <row r="66" spans="1:8">
      <c r="A66" s="17" t="s">
        <v>58</v>
      </c>
      <c r="B66" s="34">
        <v>4989.2</v>
      </c>
      <c r="C66" s="34"/>
      <c r="D66" s="24"/>
    </row>
    <row r="67" spans="1:8">
      <c r="A67" s="17" t="s">
        <v>92</v>
      </c>
      <c r="B67" s="34">
        <v>25283.9</v>
      </c>
      <c r="C67" s="34"/>
      <c r="D67" s="24"/>
    </row>
    <row r="68" spans="1:8">
      <c r="A68" s="17" t="s">
        <v>59</v>
      </c>
      <c r="B68" s="34">
        <v>3430.5</v>
      </c>
      <c r="C68" s="34"/>
      <c r="D68" s="24"/>
      <c r="G68" s="30"/>
    </row>
    <row r="69" spans="1:8" hidden="1">
      <c r="A69" s="18" t="s">
        <v>76</v>
      </c>
      <c r="B69" s="35">
        <f>B70</f>
        <v>0</v>
      </c>
      <c r="C69" s="35"/>
      <c r="D69" s="24"/>
      <c r="G69" s="30"/>
    </row>
    <row r="70" spans="1:8" hidden="1">
      <c r="A70" s="17" t="s">
        <v>77</v>
      </c>
      <c r="B70" s="34"/>
      <c r="C70" s="34"/>
      <c r="D70" s="24"/>
      <c r="F70" s="32"/>
      <c r="G70" s="32"/>
    </row>
    <row r="71" spans="1:8">
      <c r="A71" s="7" t="s">
        <v>18</v>
      </c>
      <c r="B71" s="37">
        <f>B24+B32+B34+B37+B41+B46+B52+B55+B59+B64+B69+B57</f>
        <v>1460024.4</v>
      </c>
      <c r="C71" s="37"/>
      <c r="D71" s="23"/>
      <c r="E71" s="30"/>
      <c r="G71" s="1"/>
      <c r="H71" s="1"/>
    </row>
    <row r="72" spans="1:8">
      <c r="A72" s="7"/>
      <c r="B72" s="8"/>
      <c r="C72" s="8"/>
      <c r="D72" s="28"/>
      <c r="E72" s="1"/>
      <c r="F72" s="1"/>
      <c r="G72" s="30"/>
    </row>
    <row r="73" spans="1:8" ht="15.75">
      <c r="A73" s="74" t="s">
        <v>61</v>
      </c>
      <c r="B73" s="74"/>
      <c r="C73" s="74"/>
      <c r="D73" s="74"/>
    </row>
    <row r="74" spans="1:8">
      <c r="A74" s="3" t="s">
        <v>2</v>
      </c>
      <c r="B74" s="3" t="s">
        <v>3</v>
      </c>
      <c r="C74" s="3"/>
      <c r="D74" s="3"/>
    </row>
    <row r="75" spans="1:8" ht="25.5">
      <c r="A75" s="26" t="s">
        <v>62</v>
      </c>
      <c r="B75" s="38">
        <v>768564.3</v>
      </c>
      <c r="C75" s="38"/>
      <c r="D75" s="24"/>
    </row>
    <row r="76" spans="1:8" ht="25.5">
      <c r="A76" s="26" t="s">
        <v>63</v>
      </c>
      <c r="B76" s="38">
        <v>157606.79999999999</v>
      </c>
      <c r="C76" s="38"/>
      <c r="D76" s="24"/>
    </row>
    <row r="77" spans="1:8" ht="25.5">
      <c r="A77" s="26" t="s">
        <v>64</v>
      </c>
      <c r="B77" s="38">
        <v>49186.8</v>
      </c>
      <c r="C77" s="38"/>
      <c r="D77" s="24"/>
      <c r="F77" s="30"/>
      <c r="G77" s="30"/>
    </row>
    <row r="78" spans="1:8" ht="25.5">
      <c r="A78" s="26" t="s">
        <v>65</v>
      </c>
      <c r="B78" s="38">
        <v>60695.4</v>
      </c>
      <c r="C78" s="38"/>
      <c r="D78" s="24"/>
      <c r="E78" s="1"/>
    </row>
    <row r="79" spans="1:8" ht="25.5">
      <c r="A79" s="26" t="s">
        <v>66</v>
      </c>
      <c r="B79" s="38">
        <v>2920.5</v>
      </c>
      <c r="C79" s="38"/>
      <c r="D79" s="24"/>
    </row>
    <row r="80" spans="1:8" ht="25.5">
      <c r="A80" s="26" t="s">
        <v>67</v>
      </c>
      <c r="B80" s="38">
        <v>54207.199999999997</v>
      </c>
      <c r="C80" s="38"/>
      <c r="D80" s="24"/>
    </row>
    <row r="81" spans="1:8" ht="38.25">
      <c r="A81" s="26" t="s">
        <v>68</v>
      </c>
      <c r="B81" s="38">
        <v>77572.7</v>
      </c>
      <c r="C81" s="38"/>
      <c r="D81" s="24"/>
      <c r="F81" s="1"/>
    </row>
    <row r="82" spans="1:8" ht="25.5">
      <c r="A82" s="26" t="s">
        <v>69</v>
      </c>
      <c r="B82" s="38">
        <v>12158.4</v>
      </c>
      <c r="C82" s="38"/>
      <c r="D82" s="24"/>
    </row>
    <row r="83" spans="1:8" ht="25.5">
      <c r="A83" s="26" t="s">
        <v>70</v>
      </c>
      <c r="B83" s="38">
        <v>300</v>
      </c>
      <c r="C83" s="38"/>
      <c r="D83" s="24"/>
      <c r="E83" s="1"/>
      <c r="F83" s="1"/>
      <c r="G83" s="29"/>
    </row>
    <row r="84" spans="1:8" ht="25.5">
      <c r="A84" s="26" t="s">
        <v>74</v>
      </c>
      <c r="B84" s="38">
        <v>181088.4</v>
      </c>
      <c r="C84" s="38"/>
      <c r="D84" s="24"/>
      <c r="E84" s="1"/>
      <c r="F84" s="1"/>
      <c r="G84" s="29"/>
    </row>
    <row r="85" spans="1:8">
      <c r="A85" s="27" t="s">
        <v>71</v>
      </c>
      <c r="B85" s="38">
        <v>95723.9</v>
      </c>
      <c r="C85" s="38"/>
      <c r="D85" s="24"/>
      <c r="E85" s="62"/>
      <c r="F85" s="62"/>
      <c r="G85" s="62"/>
    </row>
    <row r="86" spans="1:8">
      <c r="A86" s="7" t="s">
        <v>18</v>
      </c>
      <c r="B86" s="37">
        <f>SUM(B75:B85)</f>
        <v>1460024.4</v>
      </c>
      <c r="C86" s="37"/>
      <c r="D86" s="23"/>
      <c r="E86" s="1"/>
      <c r="F86" s="1"/>
      <c r="H86" s="30"/>
    </row>
    <row r="87" spans="1:8">
      <c r="A87" s="2"/>
      <c r="B87" s="2"/>
      <c r="C87" s="25"/>
      <c r="D87" s="2"/>
      <c r="E87" s="30"/>
      <c r="F87" s="30"/>
    </row>
    <row r="88" spans="1:8" ht="14.25">
      <c r="A88" s="53" t="s">
        <v>82</v>
      </c>
      <c r="B88" s="57">
        <f>B21-B71</f>
        <v>0</v>
      </c>
      <c r="C88" s="57"/>
      <c r="D88" s="7"/>
      <c r="E88" s="30"/>
    </row>
    <row r="89" spans="1:8" ht="28.5">
      <c r="A89" s="53" t="s">
        <v>83</v>
      </c>
      <c r="B89" s="56">
        <f>B90-B91</f>
        <v>0</v>
      </c>
      <c r="C89" s="56"/>
      <c r="D89" s="4"/>
      <c r="E89" s="30"/>
    </row>
    <row r="90" spans="1:8" ht="30">
      <c r="A90" s="55" t="s">
        <v>78</v>
      </c>
      <c r="B90" s="56"/>
      <c r="C90" s="56"/>
      <c r="D90" s="4"/>
      <c r="E90" s="30"/>
    </row>
    <row r="91" spans="1:8" ht="30">
      <c r="A91" s="55" t="s">
        <v>79</v>
      </c>
      <c r="B91" s="56">
        <v>0</v>
      </c>
      <c r="C91" s="56"/>
      <c r="D91" s="4"/>
      <c r="E91" s="30"/>
    </row>
    <row r="92" spans="1:8" ht="14.25">
      <c r="A92" s="53" t="s">
        <v>84</v>
      </c>
      <c r="B92" s="57">
        <f>B93+B94</f>
        <v>0</v>
      </c>
      <c r="C92" s="57"/>
      <c r="D92" s="4"/>
      <c r="E92" s="30"/>
    </row>
    <row r="93" spans="1:8" ht="15">
      <c r="A93" s="54" t="s">
        <v>80</v>
      </c>
      <c r="B93" s="56">
        <f>-B21</f>
        <v>-1460024.4</v>
      </c>
      <c r="C93" s="56"/>
      <c r="D93" s="4"/>
      <c r="E93" s="30"/>
    </row>
    <row r="94" spans="1:8" ht="15">
      <c r="A94" s="54" t="s">
        <v>81</v>
      </c>
      <c r="B94" s="56">
        <f>B71+B91</f>
        <v>1460024.4</v>
      </c>
      <c r="C94" s="56"/>
      <c r="D94" s="4"/>
      <c r="E94" s="30"/>
    </row>
    <row r="95" spans="1:8" ht="28.5">
      <c r="A95" s="53" t="s">
        <v>85</v>
      </c>
      <c r="B95" s="57">
        <f>B89+B92</f>
        <v>0</v>
      </c>
      <c r="C95" s="57"/>
      <c r="D95" s="4"/>
      <c r="E95" s="30"/>
    </row>
    <row r="96" spans="1:8" ht="14.25">
      <c r="A96" s="58"/>
      <c r="B96" s="59"/>
      <c r="C96" s="59"/>
      <c r="D96" s="11"/>
      <c r="E96" s="30"/>
    </row>
    <row r="97" spans="1:5">
      <c r="A97" s="2"/>
      <c r="B97" s="33"/>
      <c r="C97" s="33"/>
      <c r="D97" s="2"/>
      <c r="E97" s="30"/>
    </row>
    <row r="98" spans="1:5">
      <c r="A98" s="2"/>
      <c r="B98" s="9"/>
      <c r="C98" s="9"/>
      <c r="D98" s="2"/>
    </row>
    <row r="99" spans="1:5">
      <c r="A99" s="2"/>
      <c r="B99" s="10"/>
      <c r="C99" s="2"/>
      <c r="D99" s="2"/>
    </row>
    <row r="100" spans="1:5">
      <c r="A100" s="2"/>
      <c r="B100" s="10"/>
      <c r="C100" s="2"/>
      <c r="D100" s="2"/>
    </row>
    <row r="101" spans="1:5">
      <c r="A101" s="2"/>
      <c r="B101" s="10"/>
      <c r="C101" s="2"/>
      <c r="D101" s="2"/>
    </row>
    <row r="102" spans="1:5">
      <c r="A102" s="11"/>
      <c r="B102" s="10"/>
      <c r="C102" s="2"/>
      <c r="D102" s="2"/>
    </row>
    <row r="103" spans="1:5">
      <c r="A103" s="12"/>
      <c r="B103" s="10"/>
      <c r="C103" s="2"/>
      <c r="D103" s="2"/>
    </row>
    <row r="104" spans="1:5">
      <c r="A104" s="13"/>
      <c r="B104" s="10"/>
      <c r="C104" s="2"/>
      <c r="D104" s="2"/>
    </row>
    <row r="105" spans="1:5">
      <c r="A105" s="13"/>
      <c r="B105" s="10"/>
      <c r="C105" s="2"/>
      <c r="D105" s="2"/>
    </row>
    <row r="106" spans="1:5">
      <c r="A106" s="13"/>
      <c r="B106" s="10"/>
      <c r="C106" s="2"/>
      <c r="D106" s="2"/>
    </row>
    <row r="107" spans="1:5">
      <c r="A107" s="14"/>
      <c r="B107" s="10"/>
      <c r="C107" s="2"/>
      <c r="D107" s="2"/>
    </row>
    <row r="108" spans="1:5">
      <c r="A108" s="2"/>
      <c r="B108" s="2"/>
      <c r="C108" s="2"/>
      <c r="D108" s="2"/>
    </row>
    <row r="109" spans="1:5">
      <c r="A109" s="2"/>
      <c r="B109" s="2"/>
      <c r="C109" s="2"/>
      <c r="D109" s="2"/>
    </row>
    <row r="110" spans="1:5">
      <c r="A110" s="2" t="s">
        <v>16</v>
      </c>
      <c r="B110" s="2"/>
      <c r="C110" s="2"/>
      <c r="D110" s="2"/>
    </row>
    <row r="113" spans="2:3">
      <c r="B113" s="30"/>
      <c r="C113" s="30"/>
    </row>
    <row r="114" spans="2:3">
      <c r="B114" s="30"/>
      <c r="C114" s="30"/>
    </row>
  </sheetData>
  <mergeCells count="5">
    <mergeCell ref="A73:D73"/>
    <mergeCell ref="A23:D23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2.75"/>
  <cols>
    <col min="1" max="1" width="42.28515625" customWidth="1"/>
    <col min="2" max="2" width="10.85546875" customWidth="1"/>
    <col min="3" max="3" width="11" customWidth="1"/>
    <col min="4" max="4" width="9.85546875" customWidth="1"/>
    <col min="5" max="5" width="10.7109375" customWidth="1"/>
  </cols>
  <sheetData>
    <row r="1" spans="1:5" ht="27.6" customHeight="1">
      <c r="A1" s="80" t="s">
        <v>61</v>
      </c>
      <c r="B1" s="81"/>
      <c r="C1" s="81"/>
      <c r="D1" s="81"/>
      <c r="E1" s="81"/>
    </row>
    <row r="2" spans="1:5" ht="15.75">
      <c r="A2" s="3" t="s">
        <v>2</v>
      </c>
      <c r="B2" s="63">
        <v>2021</v>
      </c>
      <c r="C2" s="63">
        <v>2022</v>
      </c>
      <c r="D2" s="63">
        <v>2023</v>
      </c>
      <c r="E2" s="71">
        <v>2024</v>
      </c>
    </row>
    <row r="3" spans="1:5" ht="47.25">
      <c r="A3" s="69" t="s">
        <v>62</v>
      </c>
      <c r="B3" s="64">
        <v>711.6</v>
      </c>
      <c r="C3" s="64">
        <v>693.6</v>
      </c>
      <c r="D3" s="66">
        <v>692.7</v>
      </c>
      <c r="E3" s="65">
        <v>679.2</v>
      </c>
    </row>
    <row r="4" spans="1:5" ht="47.25">
      <c r="A4" s="69" t="s">
        <v>63</v>
      </c>
      <c r="B4" s="64">
        <v>148.6</v>
      </c>
      <c r="C4" s="64">
        <v>142.6</v>
      </c>
      <c r="D4" s="66">
        <v>142.6</v>
      </c>
      <c r="E4" s="65">
        <v>142.6</v>
      </c>
    </row>
    <row r="5" spans="1:5" ht="69.599999999999994" customHeight="1">
      <c r="A5" s="69" t="s">
        <v>64</v>
      </c>
      <c r="B5" s="64">
        <v>56.8</v>
      </c>
      <c r="C5" s="64">
        <v>45.2</v>
      </c>
      <c r="D5" s="66">
        <v>44.9</v>
      </c>
      <c r="E5" s="65">
        <v>44.9</v>
      </c>
    </row>
    <row r="6" spans="1:5" ht="78.75">
      <c r="A6" s="69" t="s">
        <v>65</v>
      </c>
      <c r="B6" s="64">
        <v>400.8</v>
      </c>
      <c r="C6" s="64">
        <v>364.2</v>
      </c>
      <c r="D6" s="66">
        <v>69.7</v>
      </c>
      <c r="E6" s="65">
        <v>15.7</v>
      </c>
    </row>
    <row r="7" spans="1:5" ht="47.25">
      <c r="A7" s="69" t="s">
        <v>66</v>
      </c>
      <c r="B7" s="64">
        <v>1.8</v>
      </c>
      <c r="C7" s="64">
        <v>3.2</v>
      </c>
      <c r="D7" s="66">
        <v>3.2</v>
      </c>
      <c r="E7" s="65">
        <v>3.2</v>
      </c>
    </row>
    <row r="8" spans="1:5" ht="63">
      <c r="A8" s="69" t="s">
        <v>67</v>
      </c>
      <c r="B8" s="64">
        <v>106.8</v>
      </c>
      <c r="C8" s="64">
        <v>48.9</v>
      </c>
      <c r="D8" s="66">
        <v>48.7</v>
      </c>
      <c r="E8" s="65">
        <v>48.8</v>
      </c>
    </row>
    <row r="9" spans="1:5" ht="110.25">
      <c r="A9" s="69" t="s">
        <v>68</v>
      </c>
      <c r="B9" s="64">
        <v>74.7</v>
      </c>
      <c r="C9" s="64">
        <v>70.400000000000006</v>
      </c>
      <c r="D9" s="66">
        <v>70.8</v>
      </c>
      <c r="E9" s="65">
        <v>70.8</v>
      </c>
    </row>
    <row r="10" spans="1:5" ht="47.25">
      <c r="A10" s="69" t="s">
        <v>69</v>
      </c>
      <c r="B10" s="64">
        <v>9.6999999999999993</v>
      </c>
      <c r="C10" s="64">
        <v>11.2</v>
      </c>
      <c r="D10" s="66">
        <v>10.9</v>
      </c>
      <c r="E10" s="65">
        <v>10.9</v>
      </c>
    </row>
    <row r="11" spans="1:5" ht="78.75">
      <c r="A11" s="69" t="s">
        <v>70</v>
      </c>
      <c r="B11" s="64">
        <v>1.8</v>
      </c>
      <c r="C11" s="64">
        <v>1.8</v>
      </c>
      <c r="D11" s="66">
        <v>1.8</v>
      </c>
      <c r="E11" s="65">
        <v>1.8</v>
      </c>
    </row>
    <row r="12" spans="1:5" ht="47.25">
      <c r="A12" s="69" t="s">
        <v>74</v>
      </c>
      <c r="B12" s="64">
        <v>20.3</v>
      </c>
      <c r="C12" s="64">
        <v>92.204999999999998</v>
      </c>
      <c r="D12" s="66">
        <v>19.100000000000001</v>
      </c>
      <c r="E12" s="65">
        <v>21</v>
      </c>
    </row>
    <row r="13" spans="1:5" ht="16.5">
      <c r="A13" s="70" t="s">
        <v>71</v>
      </c>
      <c r="B13" s="64">
        <v>79.3</v>
      </c>
      <c r="C13" s="64">
        <v>106</v>
      </c>
      <c r="D13" s="66">
        <v>70.5</v>
      </c>
      <c r="E13" s="65">
        <v>70.599999999999994</v>
      </c>
    </row>
    <row r="14" spans="1:5" ht="16.5">
      <c r="A14" s="68" t="s">
        <v>87</v>
      </c>
      <c r="B14" s="64">
        <v>0</v>
      </c>
      <c r="C14" s="64">
        <v>0</v>
      </c>
      <c r="D14" s="66">
        <v>60.2</v>
      </c>
      <c r="E14" s="65">
        <v>114</v>
      </c>
    </row>
    <row r="15" spans="1:5" ht="16.5">
      <c r="A15" s="7" t="s">
        <v>18</v>
      </c>
      <c r="B15" s="67">
        <f>SUM(B3:B13)</f>
        <v>1612.1999999999998</v>
      </c>
      <c r="C15" s="67">
        <f>SUM(C3:C13)+0.1</f>
        <v>1579.4050000000002</v>
      </c>
      <c r="D15" s="67">
        <f>SUM(D3:D14)</f>
        <v>1235.1000000000001</v>
      </c>
      <c r="E15" s="67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2023-01-11T01:57:54Z</cp:lastPrinted>
  <dcterms:created xsi:type="dcterms:W3CDTF">1996-10-08T23:32:33Z</dcterms:created>
  <dcterms:modified xsi:type="dcterms:W3CDTF">2023-01-11T02:46:41Z</dcterms:modified>
</cp:coreProperties>
</file>