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60" yWindow="276" windowWidth="14940" windowHeight="9156"/>
  </bookViews>
  <sheets>
    <sheet name="Приложение" sheetId="2" r:id="rId1"/>
  </sheets>
  <calcPr calcId="125725"/>
</workbook>
</file>

<file path=xl/calcChain.xml><?xml version="1.0" encoding="utf-8"?>
<calcChain xmlns="http://schemas.openxmlformats.org/spreadsheetml/2006/main">
  <c r="F180" i="2"/>
  <c r="F123"/>
  <c r="E124"/>
  <c r="E125"/>
  <c r="F124"/>
  <c r="F127"/>
  <c r="E127"/>
  <c r="F125"/>
  <c r="F171" l="1"/>
  <c r="E171"/>
  <c r="F175"/>
  <c r="F170" s="1"/>
  <c r="E175"/>
  <c r="F131"/>
  <c r="E131"/>
  <c r="F157"/>
  <c r="E157"/>
  <c r="E136"/>
  <c r="E173"/>
  <c r="E170" s="1"/>
  <c r="F165"/>
  <c r="F164" s="1"/>
  <c r="E165"/>
  <c r="E164" s="1"/>
  <c r="F136"/>
  <c r="F120" l="1"/>
  <c r="F119" s="1"/>
  <c r="E120"/>
  <c r="E119" s="1"/>
  <c r="E21" l="1"/>
  <c r="F21"/>
  <c r="F178"/>
  <c r="F177" s="1"/>
  <c r="F168"/>
  <c r="F166"/>
  <c r="F162"/>
  <c r="F144"/>
  <c r="F143" s="1"/>
  <c r="F138"/>
  <c r="F137" s="1"/>
  <c r="F135"/>
  <c r="F133"/>
  <c r="F129"/>
  <c r="F114"/>
  <c r="F113" s="1"/>
  <c r="F112" s="1"/>
  <c r="F110"/>
  <c r="F95"/>
  <c r="F91"/>
  <c r="F90" s="1"/>
  <c r="F88"/>
  <c r="F86"/>
  <c r="F82"/>
  <c r="F81" s="1"/>
  <c r="F78"/>
  <c r="F77" s="1"/>
  <c r="F74"/>
  <c r="F73" s="1"/>
  <c r="F70"/>
  <c r="F67" s="1"/>
  <c r="F66" s="1"/>
  <c r="F63"/>
  <c r="F60"/>
  <c r="F57"/>
  <c r="F53"/>
  <c r="F50"/>
  <c r="F48"/>
  <c r="F45"/>
  <c r="F43"/>
  <c r="F40"/>
  <c r="F37"/>
  <c r="F35"/>
  <c r="F33"/>
  <c r="F31"/>
  <c r="F27"/>
  <c r="F25"/>
  <c r="F23"/>
  <c r="F14"/>
  <c r="F12"/>
  <c r="F1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E144"/>
  <c r="E138"/>
  <c r="E137" s="1"/>
  <c r="E135"/>
  <c r="E133"/>
  <c r="E129"/>
  <c r="E114"/>
  <c r="E113" s="1"/>
  <c r="E112" s="1"/>
  <c r="E60"/>
  <c r="E78"/>
  <c r="F42" l="1"/>
  <c r="F39" s="1"/>
  <c r="F47"/>
  <c r="F59"/>
  <c r="F52" s="1"/>
  <c r="F85"/>
  <c r="F84" s="1"/>
  <c r="F122"/>
  <c r="F10"/>
  <c r="F94"/>
  <c r="F30"/>
  <c r="F29" s="1"/>
  <c r="F20"/>
  <c r="F76"/>
  <c r="F72" s="1"/>
  <c r="E70"/>
  <c r="F9" l="1"/>
  <c r="E86"/>
  <c r="E88"/>
  <c r="E85" l="1"/>
  <c r="E84" s="1"/>
  <c r="E91" l="1"/>
  <c r="E90" s="1"/>
  <c r="E82" l="1"/>
  <c r="E81" s="1"/>
  <c r="E178"/>
  <c r="E77" l="1"/>
  <c r="E95" l="1"/>
  <c r="E76" l="1"/>
  <c r="E168" l="1"/>
  <c r="E166"/>
  <c r="E162"/>
  <c r="E143" s="1"/>
  <c r="E123" s="1"/>
  <c r="E177"/>
  <c r="E122" l="1"/>
  <c r="E110"/>
  <c r="E94" s="1"/>
  <c r="E74"/>
  <c r="E73" s="1"/>
  <c r="E72" s="1"/>
  <c r="E67"/>
  <c r="E66" s="1"/>
  <c r="E63"/>
  <c r="E59" s="1"/>
  <c r="E57"/>
  <c r="E53"/>
  <c r="E50"/>
  <c r="E48"/>
  <c r="E45"/>
  <c r="E43"/>
  <c r="E40"/>
  <c r="E37"/>
  <c r="E35"/>
  <c r="E33"/>
  <c r="E31"/>
  <c r="E27"/>
  <c r="E25"/>
  <c r="E23"/>
  <c r="E14"/>
  <c r="E12"/>
  <c r="E11"/>
  <c r="E47" l="1"/>
  <c r="E10"/>
  <c r="E30"/>
  <c r="E29" s="1"/>
  <c r="E52"/>
  <c r="E20"/>
  <c r="E42"/>
  <c r="E39" s="1"/>
  <c r="E9" l="1"/>
  <c r="E180" s="1"/>
</calcChain>
</file>

<file path=xl/sharedStrings.xml><?xml version="1.0" encoding="utf-8"?>
<sst xmlns="http://schemas.openxmlformats.org/spreadsheetml/2006/main" count="527" uniqueCount="339">
  <si>
    <t>Гл. администратор</t>
  </si>
  <si>
    <t>006</t>
  </si>
  <si>
    <t>НАЛОГОВЫЕ И НЕНАЛОГОВЫЕ ДОХОДЫ</t>
  </si>
  <si>
    <t>ШТРАФЫ, САНКЦИИ, ВОЗМЕЩЕНИЕ УЩЕРБА</t>
  </si>
  <si>
    <t>048</t>
  </si>
  <si>
    <t>ПЛАТЕЖИ ПРИ ПОЛЬЗОВАНИИ ПРИРОДНЫМИ РЕСУРСАМИ</t>
  </si>
  <si>
    <t>Плата за сбросы загрязняющих веществ в водные объекты</t>
  </si>
  <si>
    <t>НАЛОГИ НА ТОВАРЫ (РАБОТЫ, УСЛУГИ), РЕАЛИЗУЕМЫЕ НА ТЕРРИТОРИИ РОССИЙСКОЙ ФЕДЕРАЦИИ</t>
  </si>
  <si>
    <t>182</t>
  </si>
  <si>
    <t>НАЛОГИ НА ПРИБЫЛЬ, ДОХОДЫ</t>
  </si>
  <si>
    <t>Налог на прибыль организаций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</si>
  <si>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</si>
  <si>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</si>
  <si>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</si>
  <si>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</si>
  <si>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</si>
  <si>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</si>
  <si>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</si>
  <si>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</si>
  <si>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</si>
  <si>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</si>
  <si>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</si>
  <si>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</si>
  <si>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</si>
  <si>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</si>
  <si>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439</t>
  </si>
  <si>
    <t>906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</si>
  <si>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</si>
  <si>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</si>
  <si>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</si>
  <si>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</si>
  <si>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</si>
  <si>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</si>
  <si>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</si>
  <si>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</si>
  <si>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</si>
  <si>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</si>
  <si>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</si>
  <si>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</si>
  <si>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ПРОЧИЕ БЕЗВОЗМЕЗДНЫЕ ПОСТУПЛЕНИЯ</t>
  </si>
  <si>
    <t>Прочие безвозмездные поступления в бюджеты городских округов</t>
  </si>
  <si>
    <t>975</t>
  </si>
  <si>
    <t>Прочие доходы от оказания платных услуг (работ) получателями средств бюджетов городских округов</t>
  </si>
  <si>
    <t>Код классификации доходов бюджета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</si>
  <si>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</si>
  <si>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000</t>
  </si>
  <si>
    <t>1 00 00000 00 0000 000</t>
  </si>
  <si>
    <t>1 01 00000 00 0000 000</t>
  </si>
  <si>
    <t>1 01 01000 00 0000 110</t>
  </si>
  <si>
    <t>1 01 01012 02 0000 110</t>
  </si>
  <si>
    <t>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</si>
  <si>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</si>
  <si>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1 01 02000 01 0000 110</t>
  </si>
  <si>
    <t>1 01 02010 01 0000 110</t>
  </si>
  <si>
    <t>1 01 02020 01 0000 110</t>
  </si>
  <si>
    <t>1 01 02030 01 0000 110</t>
  </si>
  <si>
    <t>1 01 02040 01 0000 110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</si>
  <si>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</si>
  <si>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</si>
  <si>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</si>
  <si>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</si>
  <si>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1 03 00000 00 0000 000</t>
  </si>
  <si>
    <t>1 03 02231 01 0000 110</t>
  </si>
  <si>
    <t>1 03 02241 01 0000 110</t>
  </si>
  <si>
    <t>1 03 02251 01 0000 110</t>
  </si>
  <si>
    <t>1 03 02261 01 0000 110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</si>
  <si>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</si>
  <si>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</si>
  <si>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</si>
  <si>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</si>
  <si>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</si>
  <si>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</si>
  <si>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</si>
  <si>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</si>
  <si>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</si>
  <si>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</si>
  <si>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</si>
  <si>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</si>
  <si>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</si>
  <si>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1 05 00000 00 0000 000</t>
  </si>
  <si>
    <t>1 05 01000 00 0000 00</t>
  </si>
  <si>
    <t>1 05 01011 01 0000 110</t>
  </si>
  <si>
    <t>1 05 01021 01 0000 110</t>
  </si>
  <si>
    <t>1 05 01010 01 0000 110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</si>
  <si>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</si>
  <si>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</si>
  <si>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</si>
  <si>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1 05 02000 02 0000 110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</si>
  <si>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</si>
  <si>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</si>
  <si>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</si>
  <si>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1 06 00000 00 0000 000</t>
  </si>
  <si>
    <t>1 06 01020 04 0000 110</t>
  </si>
  <si>
    <t>Налог на имущество физических лиц</t>
  </si>
  <si>
    <t>1 06 01000 00 0000 110</t>
  </si>
  <si>
    <t>Земельный налог</t>
  </si>
  <si>
    <t>1 06 06000 00 0000 110</t>
  </si>
  <si>
    <t>1 06 06032 04 0000 110</t>
  </si>
  <si>
    <t>1 06 06030 00 0000 110</t>
  </si>
  <si>
    <t>Земельный налог с организаций</t>
  </si>
  <si>
    <t>1 06 06040 00 0000 110</t>
  </si>
  <si>
    <t>Земельный налог с физических лиц</t>
  </si>
  <si>
    <t>1 06 06042 04 0000 110</t>
  </si>
  <si>
    <t>1 08 00000 00 0000 000</t>
  </si>
  <si>
    <t>1 08 03010 01 0000 110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</si>
  <si>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</si>
  <si>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</si>
  <si>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</si>
  <si>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</si>
  <si>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</si>
  <si>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</si>
  <si>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</si>
  <si>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</si>
  <si>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</si>
  <si>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</si>
  <si>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1 11 05074 04 0000 120</t>
  </si>
  <si>
    <t>1 11 07014 04 0000 120</t>
  </si>
  <si>
    <t>Платежи от государственных и муниципальных унитарных предприятий</t>
  </si>
  <si>
    <t>1 11 07000 00 0000 120</t>
  </si>
  <si>
    <t>1 11 09044 04 0000 120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</si>
  <si>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</si>
  <si>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</si>
  <si>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</si>
  <si>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конструкцийна землях илиземельных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</si>
  <si>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</si>
  <si>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</si>
  <si>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1 11 09080 04 0006 120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</si>
  <si>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разграничена( установка и эксплуатация рекламных конструкций) </t>
  </si>
  <si>
    <t>1 11 09044 00 0000 120</t>
  </si>
  <si>
    <t>1 12 00000 00 0000 000</t>
  </si>
  <si>
    <t>1 12 01010 01 0000 120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</si>
  <si>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</si>
  <si>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</si>
  <si>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1 12 01000 01 0000 120</t>
  </si>
  <si>
    <t>1 12 01030 01 0000 120</t>
  </si>
  <si>
    <t>Плата за размещение отходов производства и потребления</t>
  </si>
  <si>
    <t>1 13 000000 00 000 000</t>
  </si>
  <si>
    <t>1 13 01994 04 0000 130</t>
  </si>
  <si>
    <t>Доходы от оказания платных услуг (работ)</t>
  </si>
  <si>
    <t>1 13 01000 00 0000 130</t>
  </si>
  <si>
    <t>Прочие доходы от оказания платных услуг (работ)</t>
  </si>
  <si>
    <t>1 13 01990 00 0000 130</t>
  </si>
  <si>
    <t>Доходы от компенсации затрат государства</t>
  </si>
  <si>
    <t>1 13 02000 00 0000 130</t>
  </si>
  <si>
    <t>1 14 00000 00 0000 000</t>
  </si>
  <si>
    <t>1 14 06012 04 0000 430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</si>
  <si>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</si>
  <si>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</si>
  <si>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1 14 06024 04 0000 430</t>
  </si>
  <si>
    <t>1 15 00000 00 0000 000</t>
  </si>
  <si>
    <t>1 15 02040 04 0000 140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</si>
  <si>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</si>
  <si>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</si>
  <si>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1 16 00000 00 0000 000</t>
  </si>
  <si>
    <t>1 16 01053 01 0000 140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</si>
  <si>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</si>
  <si>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</si>
  <si>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1 16 01063 01 0000 140</t>
  </si>
  <si>
    <t>1 16 01073 01 0000 140</t>
  </si>
  <si>
    <t>1 16 01083 01 0000 140</t>
  </si>
  <si>
    <t>1 16 01143 01 0000 140</t>
  </si>
  <si>
    <t>1 16 01153 01 0000 140</t>
  </si>
  <si>
    <t>1 16 01173 01 0000 140</t>
  </si>
  <si>
    <t>1 16 01193 01 0000 140</t>
  </si>
  <si>
    <t>1 16 01203 01 0000 140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</si>
  <si>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</si>
  <si>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</si>
  <si>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1 16 02000 02 0000 140
</t>
  </si>
  <si>
    <t>Платежи в целях возмещения
 причиненного ущерба (убытков)</t>
  </si>
  <si>
    <t>1 16 10000 00 0000 140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</si>
  <si>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</si>
  <si>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образованияпо нормативам, действовавшимв2019 году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</si>
  <si>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</si>
  <si>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</si>
  <si>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2 07 00000 00 0000 000</t>
  </si>
  <si>
    <t>2 07 04050 04 0000 150</t>
  </si>
  <si>
    <t>2 07 04000 04 0000 150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</si>
  <si>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</si>
  <si>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</si>
  <si>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</si>
  <si>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№
 строки</t>
  </si>
  <si>
    <t>Наименование 
Кода классификации доходов бюджета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</si>
  <si>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</si>
  <si>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</si>
  <si>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</si>
  <si>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</si>
  <si>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</si>
  <si>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</si>
  <si>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</si>
  <si>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</si>
  <si>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</si>
  <si>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2 00 00000 00 0000 000</t>
  </si>
  <si>
    <t>2 02 20000 00 0000 150</t>
  </si>
  <si>
    <t>2 02 00000 00 0000 150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</si>
  <si>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</si>
  <si>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</si>
  <si>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991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</si>
  <si>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</si>
  <si>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</si>
  <si>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2 02 25555 00 0000 150</t>
  </si>
  <si>
    <t>Субсидии бюджетам на реализацию программ формирования современной городской среды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</si>
  <si>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</si>
  <si>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</si>
  <si>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2 02 29999 00 000 150</t>
  </si>
  <si>
    <t>Прочие субсидии</t>
  </si>
  <si>
    <t>2 02 29999 04 000 150</t>
  </si>
  <si>
    <t>Прочие субсидии бюджетам городских округов</t>
  </si>
  <si>
    <t>2 02 29999 04 7456 150</t>
  </si>
  <si>
    <t>Прочие субсидии бюджетам городских округов(на поддержку деятельности муниципальных молодежных центров)</t>
  </si>
  <si>
    <t>2 02 29999 04 7488 150</t>
  </si>
  <si>
    <t>Прочие субсидии бюджетам городских округов ( на комплектование книжных фондов библиотек)</t>
  </si>
  <si>
    <t>2 02 29999 04 7563 150</t>
  </si>
  <si>
    <t>2 02 29999 04 7607 150</t>
  </si>
  <si>
    <t xml:space="preserve">Прочие субсидии бюджетам городских округов ( на реализацию муниципальных программ развития субъектов малого и среднего предпринимательства) </t>
  </si>
  <si>
    <t>Субвенции местным бюджетам на выполнение передаваемых полномочий субъектов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</si>
  <si>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</si>
  <si>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</si>
  <si>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2 02 30024 04 0289 150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</si>
  <si>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7-2988))</t>
  </si>
  <si>
    <t>2 02 30024 04 7408 150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</si>
  <si>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</si>
  <si>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2 02 30024 04 7409 150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</si>
  <si>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</si>
  <si>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2 02 30024 04 7429 150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</si>
  <si>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</si>
  <si>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2 02 30024 04 7514 150</t>
  </si>
  <si>
    <t>Субвенции бюджетам городских округов на выполнение передаваемых полномочий субъектов Российской Федерации (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</si>
  <si>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2 02 30024 04 7518 150</t>
  </si>
  <si>
    <t xml:space="preserve"> Субвенции бюджетам городских округов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</si>
  <si>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2 02 30024 04 7519 150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</si>
  <si>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</si>
  <si>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2 02 30024 04 7552 150</t>
  </si>
  <si>
    <t xml:space="preserve"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4-1089)) </t>
  </si>
  <si>
    <t>2 02 30024 04 7554 150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</si>
  <si>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17-4379))</t>
  </si>
  <si>
    <t>2 02 30024 04 7564 150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</si>
  <si>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)</t>
  </si>
  <si>
    <t>2 02 30024 04 7566 150</t>
  </si>
  <si>
    <t>Субвенции бюджетам городских округов на выполнение передаваемых полномочий субъектов Российской Федерации (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17-4377))</t>
  </si>
  <si>
    <t>2 02 30024 04 7570 150</t>
  </si>
  <si>
    <t>Субвенции бюджетам городских округов на выполнение передаваемых полномочий субъектов Российской Федерации ( на реализацию отдельных мер по обеспечению ограничения платы граждан за коммунальные услуги ( в соответствии с Законом края от 1 декабря 2014 года №7-2839 ))</t>
  </si>
  <si>
    <t>2 02 30024 04 7587 150</t>
  </si>
  <si>
    <t xml:space="preserve"> Субвенции бюджетам городских округов на выполнение передаваемых полномочий субъектов Российской Федерации (на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9-4225)) </t>
  </si>
  <si>
    <t>2 02 30024 04 7588 150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</si>
  <si>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</si>
  <si>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2 02 30024 04 7604 150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</si>
  <si>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21-5589))</t>
  </si>
  <si>
    <t>2 02 30024 04 7649 150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</si>
  <si>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5-1533))</t>
  </si>
  <si>
    <t>2 02 30024 04 7846 150</t>
  </si>
  <si>
    <t>Субвенции бюджетам городских округов на выполнение передаваемых полномочий субъектов Российской Федерации (обеспечение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</si>
  <si>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</si>
  <si>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</si>
  <si>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</si>
  <si>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</si>
  <si>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</si>
  <si>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</si>
  <si>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2 02 35118 04 0000 150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</si>
  <si>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</si>
  <si>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</si>
  <si>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</si>
  <si>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</si>
  <si>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</si>
  <si>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</t>
  </si>
  <si>
    <t>3</t>
  </si>
  <si>
    <t>4</t>
  </si>
  <si>
    <t>тыс.рублей</t>
  </si>
  <si>
    <t>1 08 07150 01 1000 110</t>
  </si>
  <si>
    <t>Государственная пошлина за выдачу разрешения на установку рекламной конструкции (сумма платежа)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</si>
  <si>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</si>
  <si>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</si>
  <si>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2 02 25519 00 0000 150</t>
  </si>
  <si>
    <t>2 02 25519 04 0000 150</t>
  </si>
  <si>
    <t>2 02 30000 00 0000 150</t>
  </si>
  <si>
    <t>1 12 01040 01 0000 120</t>
  </si>
  <si>
    <t>1 13 02064 04 0100 130</t>
  </si>
  <si>
    <t>1 13 02994 00 0000 130</t>
  </si>
  <si>
    <t>Прочие доходы от компенсации затрат 
бюджетов городских округов</t>
  </si>
  <si>
    <t>1 13 02994 04 0000 130</t>
  </si>
  <si>
    <t>938</t>
  </si>
  <si>
    <t>188</t>
  </si>
  <si>
    <t>Доходы, поступающие в порядке возмещения расходов, понесенных в связи с эксплуатацией имущества городских округов (в части имущества, находящегося в оперативном управлении)</t>
  </si>
  <si>
    <t>Доходы, поступающие в порядке возмещения расходов, понесенных в связи с эксплуатацией имущества</t>
  </si>
  <si>
    <t>1 13 02060 00 0000 130</t>
  </si>
  <si>
    <t xml:space="preserve">Прочие доходы от компенсации затрат бюджетов </t>
  </si>
  <si>
    <t>1 13 02060 04 0000 130</t>
  </si>
  <si>
    <t>Доходы, поступающие в порядке возмещения расходов, понесенных в связи с эксплуатацией имущества  городских округов</t>
  </si>
  <si>
    <t>Прочие доходы от компенсации затрат  бюджетов городских округов  (в части оплаты восстановительной стоимости сносимых зеленых насаждений)</t>
  </si>
  <si>
    <t>1 13 02994 04 0100 130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</si>
  <si>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</t>
  </si>
  <si>
    <t>1 16 10100 01 0000 140</t>
  </si>
  <si>
    <t>1 12 01041 01 0000 120</t>
  </si>
  <si>
    <t>Плата за размещение отходов производства</t>
  </si>
  <si>
    <t>032</t>
  </si>
  <si>
    <t>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</si>
  <si>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</si>
  <si>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Прочие субсидии бюджетам городских округов ( на приведение зданий и сооружений общеобразовательных организаций в соответствие с требованиями законодательствана)</t>
  </si>
  <si>
    <t>Доходы  бюджета  г.Дивногорска на 2024-2025 годы</t>
  </si>
  <si>
    <t>2024 год</t>
  </si>
  <si>
    <t>2025 год</t>
  </si>
  <si>
    <t>1 17 00000 00 0000 000</t>
  </si>
  <si>
    <t>ПРОЧИЕ НЕНАЛОГОВЫЕ ДОХОДЫ</t>
  </si>
  <si>
    <t>1 17 15000 00 0000 150</t>
  </si>
  <si>
    <t>Инициативные платежи</t>
  </si>
  <si>
    <t>1 17 15020 04 0000 150</t>
  </si>
  <si>
    <t>Инициативные платежи, зачисляемые в бюджеты городских округов</t>
  </si>
  <si>
    <r>
      <rPr>
        <b/>
        <sz val="12"/>
        <rFont val="Arial"/>
        <family val="2"/>
        <charset val="204"/>
      </rPr>
      <t>Приложение 4</t>
    </r>
    <r>
      <rPr>
        <sz val="12"/>
        <rFont val="Arial"/>
        <family val="2"/>
        <charset val="204"/>
      </rPr>
      <t xml:space="preserve">
 к решению Дивногорского городского Совета депутатов
 от 21 декабря 2022 г. №  29 - 190  - ГС "О бюджете города
 Дивногорска на 2023 год и плановый период 2024-2025годов"  </t>
    </r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</si>
  <si>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</si>
  <si>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</si>
  <si>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</si>
  <si>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</si>
  <si>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2 02 40000 00 0000 150</t>
  </si>
  <si>
    <t>Иные межбюджетные трансферты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</si>
  <si>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</si>
  <si>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</si>
  <si>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</si>
  <si>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</si>
  <si>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2 02 25497 00 0000 150</t>
  </si>
  <si>
    <t>Субсидии бюджетам на реализацию 
мероприятий по обеспечению жильем молодых семей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</si>
  <si>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</si>
  <si>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</si>
  <si>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2 02 49999 04 0000 150</t>
  </si>
  <si>
    <t>Прочие межбюджетные трансферты, передаваемые бюджетам городских округов</t>
  </si>
  <si>
    <t>2 02 49999 04 7412 150</t>
  </si>
  <si>
    <t>Прочие межбюджетные трансферты, передаваемые бюджетам городских округов (на обеспечение первичных мер пожарной безопасности)</t>
  </si>
  <si>
    <t>2 02 45179 00 0000 150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</si>
  <si>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</si>
  <si>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</si>
  <si>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</si>
  <si>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</si>
  <si>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</si>
  <si>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</si>
  <si>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</si>
  <si>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2 02 20299 00 0000 150</t>
  </si>
  <si>
    <t>Субсидии бюджетам муниципальных образований 
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</si>
  <si>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2 02 20299 04 0000 150</t>
  </si>
  <si>
    <t>Субсидии бюджетам городских округов на 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</si>
  <si>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ВСЕГО</t>
  </si>
  <si>
    <r>
      <rPr>
        <b/>
        <sz val="12"/>
        <rFont val="Arial"/>
        <family val="2"/>
        <charset val="204"/>
      </rPr>
      <t>Приложение  4</t>
    </r>
    <r>
      <rPr>
        <sz val="12"/>
        <rFont val="Arial"/>
        <family val="2"/>
        <charset val="204"/>
      </rPr>
      <t xml:space="preserve">
 к решению Дивногорского городского Совета депутатов 
от 22 ноября 2023 г. №  41 -  238 - ГС "О  внесении  изменений  
в  решение  Дивногорского городского Совета  депутатов 
  от  21 декабря 2022  г. № 29 - 190 -ГС "О бюджете города 
Дивногорска на 2023 год и плановый период 2024 -2025 годов"</t>
    </r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</si>
</sst>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?"/>
    <numFmt numFmtId="166" formatCode="#,##0.0"/>
    <numFmt numFmtId="167" formatCode="#,##0.0_ ;\-#,##0.0\ "/>
  </numFmts>
  <fonts count="16">
    <font>
      <sz val="10"/>
      <name val="Arial"/>
    </font>
    <font>
      <sz val="8.5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9" fillId="0" borderId="0"/>
    <xf numFmtId="43" fontId="11" fillId="0" borderId="0" applyFont="0" applyFill="0" applyBorder="0" applyAlignment="0" applyProtection="0"/>
    <xf numFmtId="0" fontId="9" fillId="0" borderId="0"/>
    <xf numFmtId="0" fontId="9" fillId="0" borderId="0"/>
  </cellStyleXfs>
  <cellXfs count="55">
    <xf numFmtId="0" fontId="0" fillId="0" borderId="0" xfId="0"/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Alignment="1">
      <alignment wrapText="1"/>
    </xf>
    <xf numFmtId="49" fontId="6" fillId="2" borderId="1" xfId="8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6" fillId="2" borderId="1" xfId="8" applyNumberFormat="1" applyFont="1" applyFill="1" applyBorder="1" applyAlignment="1" applyProtection="1">
      <alignment horizontal="left" vertical="center" wrapText="1"/>
    </xf>
    <xf numFmtId="49" fontId="5" fillId="2" borderId="1" xfId="8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justify" vertical="top" wrapText="1"/>
    </xf>
    <xf numFmtId="49" fontId="5" fillId="2" borderId="1" xfId="8" applyNumberFormat="1" applyFont="1" applyFill="1" applyBorder="1" applyAlignment="1" applyProtection="1">
      <alignment horizontal="left" vertical="center" wrapText="1"/>
    </xf>
    <xf numFmtId="165" fontId="5" fillId="2" borderId="1" xfId="8" applyNumberFormat="1" applyFont="1" applyFill="1" applyBorder="1" applyAlignment="1" applyProtection="1">
      <alignment horizontal="left" vertical="center" wrapText="1"/>
    </xf>
    <xf numFmtId="165" fontId="6" fillId="2" borderId="1" xfId="8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165" fontId="6" fillId="2" borderId="1" xfId="0" applyNumberFormat="1" applyFont="1" applyFill="1" applyBorder="1" applyAlignment="1" applyProtection="1">
      <alignment horizontal="left" vertical="center" wrapText="1"/>
    </xf>
    <xf numFmtId="165" fontId="5" fillId="2" borderId="1" xfId="11" applyNumberFormat="1" applyFont="1" applyFill="1" applyBorder="1" applyAlignment="1" applyProtection="1">
      <alignment horizontal="left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wrapText="1"/>
    </xf>
    <xf numFmtId="0" fontId="12" fillId="2" borderId="1" xfId="7" applyFont="1" applyFill="1" applyBorder="1" applyAlignment="1">
      <alignment vertical="top" wrapText="1"/>
    </xf>
    <xf numFmtId="49" fontId="5" fillId="2" borderId="1" xfId="10" applyNumberFormat="1" applyFont="1" applyFill="1" applyBorder="1" applyAlignment="1" applyProtection="1">
      <alignment horizontal="left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 applyProtection="1">
      <alignment horizontal="center" vertical="center" wrapText="1"/>
    </xf>
    <xf numFmtId="166" fontId="5" fillId="2" borderId="1" xfId="0" applyNumberFormat="1" applyFont="1" applyFill="1" applyBorder="1" applyAlignment="1" applyProtection="1">
      <alignment horizontal="center" vertical="center" wrapText="1"/>
    </xf>
    <xf numFmtId="166" fontId="6" fillId="2" borderId="1" xfId="9" applyNumberFormat="1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0" fontId="9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167" fontId="0" fillId="0" borderId="0" xfId="0" applyNumberFormat="1"/>
    <xf numFmtId="0" fontId="15" fillId="0" borderId="0" xfId="0" applyFont="1"/>
    <xf numFmtId="0" fontId="5" fillId="2" borderId="0" xfId="4" applyFont="1" applyFill="1" applyAlignment="1">
      <alignment horizontal="right" vertical="top" wrapText="1"/>
    </xf>
    <xf numFmtId="0" fontId="9" fillId="2" borderId="3" xfId="0" applyFont="1" applyFill="1" applyBorder="1" applyAlignment="1">
      <alignment horizontal="center" vertical="center"/>
    </xf>
    <xf numFmtId="49" fontId="5" fillId="2" borderId="1" xfId="8" applyNumberFormat="1" applyFont="1" applyFill="1" applyBorder="1" applyAlignment="1" applyProtection="1">
      <alignment vertical="center" wrapText="1"/>
    </xf>
    <xf numFmtId="0" fontId="1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wrapText="1"/>
    </xf>
    <xf numFmtId="0" fontId="7" fillId="2" borderId="3" xfId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horizontal="right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left"/>
    </xf>
    <xf numFmtId="0" fontId="6" fillId="2" borderId="0" xfId="7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</cellXfs>
  <cellStyles count="12">
    <cellStyle name="Обычный" xfId="0" builtinId="0"/>
    <cellStyle name="Обычный 2" xfId="2"/>
    <cellStyle name="Обычный 3" xfId="3"/>
    <cellStyle name="Обычный_ДЧБ" xfId="1"/>
    <cellStyle name="Обычный_ДЧБ_2" xfId="8"/>
    <cellStyle name="Обычный_Лист1" xfId="7"/>
    <cellStyle name="Обычный_Лист1_1" xfId="10"/>
    <cellStyle name="Обычный_Приложение 5  доходов  2021_1" xfId="11"/>
    <cellStyle name="Стиль 1" xfId="4"/>
    <cellStyle name="Финансовый" xfId="9" builtinId="3"/>
    <cellStyle name="Финансовый 2" xfId="5"/>
    <cellStyle name="Финансовый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7"/>
  <sheetViews>
    <sheetView tabSelected="1" workbookViewId="0">
      <selection activeCell="I7" sqref="I7"/>
    </sheetView>
  </sheetViews>
  <sheetFormatPr defaultRowHeight="13.2"/>
  <cols>
    <col min="1" max="1" width="4.44140625" customWidth="1"/>
    <col min="2" max="2" width="7.33203125" customWidth="1"/>
    <col min="3" max="3" width="26.88671875" customWidth="1"/>
    <col min="4" max="4" width="39.109375" customWidth="1"/>
    <col min="5" max="5" width="18.109375" customWidth="1"/>
    <col min="6" max="6" width="16" customWidth="1"/>
  </cols>
  <sheetData>
    <row r="1" spans="1:6" ht="97.8" customHeight="1">
      <c r="C1" s="46" t="s">
        <v>338</v>
      </c>
      <c r="D1" s="46"/>
      <c r="E1" s="46"/>
      <c r="F1" s="46"/>
    </row>
    <row r="2" spans="1:6" ht="63.6" customHeight="1">
      <c r="A2" s="49" t="s">
        <v>306</v>
      </c>
      <c r="B2" s="49"/>
      <c r="C2" s="49"/>
      <c r="D2" s="49"/>
      <c r="E2" s="49"/>
      <c r="F2" s="49"/>
    </row>
    <row r="3" spans="1:6" ht="16.2" customHeight="1">
      <c r="A3" s="30"/>
      <c r="B3" s="38"/>
      <c r="C3" s="38"/>
      <c r="D3" s="38"/>
      <c r="E3" s="38"/>
      <c r="F3" s="30"/>
    </row>
    <row r="4" spans="1:6" ht="15.6">
      <c r="A4" s="30"/>
      <c r="B4" s="51" t="s">
        <v>297</v>
      </c>
      <c r="C4" s="51"/>
      <c r="D4" s="51"/>
      <c r="E4" s="51"/>
      <c r="F4" s="30"/>
    </row>
    <row r="5" spans="1:6" ht="15">
      <c r="A5" s="33"/>
      <c r="B5" s="31"/>
      <c r="C5" s="31"/>
      <c r="D5" s="31"/>
      <c r="E5" s="30"/>
      <c r="F5" s="32" t="s">
        <v>266</v>
      </c>
    </row>
    <row r="6" spans="1:6">
      <c r="A6" s="52" t="s">
        <v>180</v>
      </c>
      <c r="B6" s="54" t="s">
        <v>0</v>
      </c>
      <c r="C6" s="54" t="s">
        <v>43</v>
      </c>
      <c r="D6" s="54" t="s">
        <v>181</v>
      </c>
      <c r="E6" s="47" t="s">
        <v>298</v>
      </c>
      <c r="F6" s="47" t="s">
        <v>299</v>
      </c>
    </row>
    <row r="7" spans="1:6" ht="42.6" customHeight="1">
      <c r="A7" s="53"/>
      <c r="B7" s="54"/>
      <c r="C7" s="54"/>
      <c r="D7" s="54"/>
      <c r="E7" s="48"/>
      <c r="F7" s="48"/>
    </row>
    <row r="8" spans="1:6" ht="16.95" customHeight="1">
      <c r="A8" s="39">
        <v>1</v>
      </c>
      <c r="B8" s="44" t="s">
        <v>263</v>
      </c>
      <c r="C8" s="44" t="s">
        <v>264</v>
      </c>
      <c r="D8" s="44" t="s">
        <v>265</v>
      </c>
      <c r="E8" s="43">
        <v>5</v>
      </c>
      <c r="F8" s="43">
        <v>5</v>
      </c>
    </row>
    <row r="9" spans="1:6" ht="31.2">
      <c r="A9" s="34">
        <f>A8+1</f>
        <v>2</v>
      </c>
      <c r="B9" s="14" t="s">
        <v>45</v>
      </c>
      <c r="C9" s="14" t="s">
        <v>46</v>
      </c>
      <c r="D9" s="15" t="s">
        <v>2</v>
      </c>
      <c r="E9" s="27">
        <f>E10+E20+E29+E39+E47+E52+E66+E72+E84+E90+E94+E119</f>
        <v>741686.2</v>
      </c>
      <c r="F9" s="27">
        <f>F10+F20+F29+F39+F47+F52+F66+F72+F84+F90+F94+F119</f>
        <v>772003.6</v>
      </c>
    </row>
    <row r="10" spans="1:6" ht="15.6">
      <c r="A10" s="34">
        <f t="shared" ref="A10:A73" si="0">A9+1</f>
        <v>3</v>
      </c>
      <c r="B10" s="14" t="s">
        <v>45</v>
      </c>
      <c r="C10" s="14" t="s">
        <v>47</v>
      </c>
      <c r="D10" s="15" t="s">
        <v>9</v>
      </c>
      <c r="E10" s="27">
        <f>E11+E14</f>
        <v>549931.20000000007</v>
      </c>
      <c r="F10" s="27">
        <f>F11+F14</f>
        <v>574009.9</v>
      </c>
    </row>
    <row r="11" spans="1:6" ht="15.6">
      <c r="A11" s="34">
        <f t="shared" si="0"/>
        <v>4</v>
      </c>
      <c r="B11" s="14" t="s">
        <v>45</v>
      </c>
      <c r="C11" s="14" t="s">
        <v>48</v>
      </c>
      <c r="D11" s="15" t="s">
        <v>10</v>
      </c>
      <c r="E11" s="27">
        <f>E13</f>
        <v>339136.9</v>
      </c>
      <c r="F11" s="27">
        <f>F13</f>
        <v>363215.6</v>
      </c>
    </row>
    <row r="12" spans="1:6" ht="60">
      <c r="A12" s="34">
        <f t="shared" si="0"/>
        <v>5</v>
      </c>
      <c r="B12" s="1" t="s">
        <v>45</v>
      </c>
      <c r="C12" s="1" t="s">
        <v>50</v>
      </c>
      <c r="D12" s="2" t="s">
        <v>51</v>
      </c>
      <c r="E12" s="27">
        <f>E13</f>
        <v>339136.9</v>
      </c>
      <c r="F12" s="27">
        <f>F13</f>
        <v>363215.6</v>
      </c>
    </row>
    <row r="13" spans="1:6" ht="75">
      <c r="A13" s="34">
        <f t="shared" si="0"/>
        <v>6</v>
      </c>
      <c r="B13" s="1" t="s">
        <v>8</v>
      </c>
      <c r="C13" s="1" t="s">
        <v>49</v>
      </c>
      <c r="D13" s="2" t="s">
        <v>11</v>
      </c>
      <c r="E13" s="28">
        <v>339136.9</v>
      </c>
      <c r="F13" s="28">
        <v>363215.6</v>
      </c>
    </row>
    <row r="14" spans="1:6" ht="31.2">
      <c r="A14" s="34">
        <f t="shared" si="0"/>
        <v>7</v>
      </c>
      <c r="B14" s="14" t="s">
        <v>45</v>
      </c>
      <c r="C14" s="14" t="s">
        <v>52</v>
      </c>
      <c r="D14" s="15" t="s">
        <v>12</v>
      </c>
      <c r="E14" s="27">
        <f>SUM(E15:E19)</f>
        <v>210794.30000000002</v>
      </c>
      <c r="F14" s="27">
        <f>SUM(F15:F19)</f>
        <v>210794.30000000002</v>
      </c>
    </row>
    <row r="15" spans="1:6" ht="109.95" customHeight="1">
      <c r="A15" s="34">
        <f t="shared" si="0"/>
        <v>8</v>
      </c>
      <c r="B15" s="1" t="s">
        <v>8</v>
      </c>
      <c r="C15" s="1" t="s">
        <v>53</v>
      </c>
      <c r="D15" s="21" t="s">
        <v>44</v>
      </c>
      <c r="E15" s="28">
        <v>200280</v>
      </c>
      <c r="F15" s="28">
        <v>200280</v>
      </c>
    </row>
    <row r="16" spans="1:6" ht="195">
      <c r="A16" s="34">
        <f t="shared" si="0"/>
        <v>9</v>
      </c>
      <c r="B16" s="1" t="s">
        <v>8</v>
      </c>
      <c r="C16" s="1" t="s">
        <v>54</v>
      </c>
      <c r="D16" s="21" t="s">
        <v>57</v>
      </c>
      <c r="E16" s="28">
        <v>646.5</v>
      </c>
      <c r="F16" s="28">
        <v>646.5</v>
      </c>
    </row>
    <row r="17" spans="1:6" ht="75">
      <c r="A17" s="34">
        <f t="shared" si="0"/>
        <v>10</v>
      </c>
      <c r="B17" s="1" t="s">
        <v>8</v>
      </c>
      <c r="C17" s="1" t="s">
        <v>55</v>
      </c>
      <c r="D17" s="2" t="s">
        <v>13</v>
      </c>
      <c r="E17" s="28">
        <v>3087</v>
      </c>
      <c r="F17" s="28">
        <v>3087</v>
      </c>
    </row>
    <row r="18" spans="1:6" ht="150">
      <c r="A18" s="34">
        <f t="shared" si="0"/>
        <v>11</v>
      </c>
      <c r="B18" s="1" t="s">
        <v>8</v>
      </c>
      <c r="C18" s="1" t="s">
        <v>56</v>
      </c>
      <c r="D18" s="21" t="s">
        <v>58</v>
      </c>
      <c r="E18" s="28">
        <v>713.7</v>
      </c>
      <c r="F18" s="28">
        <v>713.7</v>
      </c>
    </row>
    <row r="19" spans="1:6" ht="180">
      <c r="A19" s="34">
        <f t="shared" si="0"/>
        <v>12</v>
      </c>
      <c r="B19" s="1" t="s">
        <v>8</v>
      </c>
      <c r="C19" s="1" t="s">
        <v>60</v>
      </c>
      <c r="D19" s="22" t="s">
        <v>59</v>
      </c>
      <c r="E19" s="28">
        <v>6067.1</v>
      </c>
      <c r="F19" s="28">
        <v>6067.1</v>
      </c>
    </row>
    <row r="20" spans="1:6" ht="62.4">
      <c r="A20" s="34">
        <f t="shared" si="0"/>
        <v>13</v>
      </c>
      <c r="B20" s="14" t="s">
        <v>45</v>
      </c>
      <c r="C20" s="14" t="s">
        <v>61</v>
      </c>
      <c r="D20" s="15" t="s">
        <v>7</v>
      </c>
      <c r="E20" s="27">
        <f>E21+E23+E25+E27</f>
        <v>3816.2</v>
      </c>
      <c r="F20" s="27">
        <f>F21+F23+F25+F27</f>
        <v>4039.8000000000006</v>
      </c>
    </row>
    <row r="21" spans="1:6" ht="120">
      <c r="A21" s="34">
        <f t="shared" si="0"/>
        <v>14</v>
      </c>
      <c r="B21" s="1" t="s">
        <v>45</v>
      </c>
      <c r="C21" s="1" t="s">
        <v>66</v>
      </c>
      <c r="D21" s="2" t="s">
        <v>67</v>
      </c>
      <c r="E21" s="28">
        <f>E22</f>
        <v>1820.6</v>
      </c>
      <c r="F21" s="28">
        <f>F22</f>
        <v>1932</v>
      </c>
    </row>
    <row r="22" spans="1:6" ht="195">
      <c r="A22" s="34">
        <f t="shared" si="0"/>
        <v>15</v>
      </c>
      <c r="B22" s="1" t="s">
        <v>8</v>
      </c>
      <c r="C22" s="1" t="s">
        <v>62</v>
      </c>
      <c r="D22" s="21" t="s">
        <v>68</v>
      </c>
      <c r="E22" s="28">
        <v>1820.6</v>
      </c>
      <c r="F22" s="28">
        <v>1932</v>
      </c>
    </row>
    <row r="23" spans="1:6" ht="150">
      <c r="A23" s="34">
        <f t="shared" si="0"/>
        <v>16</v>
      </c>
      <c r="B23" s="1" t="s">
        <v>45</v>
      </c>
      <c r="C23" s="1" t="s">
        <v>69</v>
      </c>
      <c r="D23" s="21" t="s">
        <v>70</v>
      </c>
      <c r="E23" s="28">
        <f>E24</f>
        <v>12.4</v>
      </c>
      <c r="F23" s="28">
        <f>F24</f>
        <v>12.9</v>
      </c>
    </row>
    <row r="24" spans="1:6" ht="196.2" customHeight="1">
      <c r="A24" s="34">
        <f t="shared" si="0"/>
        <v>17</v>
      </c>
      <c r="B24" s="1" t="s">
        <v>8</v>
      </c>
      <c r="C24" s="1" t="s">
        <v>63</v>
      </c>
      <c r="D24" s="21" t="s">
        <v>71</v>
      </c>
      <c r="E24" s="28">
        <v>12.4</v>
      </c>
      <c r="F24" s="28">
        <v>12.9</v>
      </c>
    </row>
    <row r="25" spans="1:6" ht="120">
      <c r="A25" s="34">
        <f t="shared" si="0"/>
        <v>18</v>
      </c>
      <c r="B25" s="1" t="s">
        <v>45</v>
      </c>
      <c r="C25" s="1" t="s">
        <v>72</v>
      </c>
      <c r="D25" s="21" t="s">
        <v>73</v>
      </c>
      <c r="E25" s="28">
        <f>E26</f>
        <v>2221.6</v>
      </c>
      <c r="F25" s="28">
        <f>F26</f>
        <v>2332.8000000000002</v>
      </c>
    </row>
    <row r="26" spans="1:6" ht="195">
      <c r="A26" s="34">
        <f t="shared" si="0"/>
        <v>19</v>
      </c>
      <c r="B26" s="1" t="s">
        <v>8</v>
      </c>
      <c r="C26" s="1" t="s">
        <v>64</v>
      </c>
      <c r="D26" s="21" t="s">
        <v>74</v>
      </c>
      <c r="E26" s="28">
        <v>2221.6</v>
      </c>
      <c r="F26" s="28">
        <v>2332.8000000000002</v>
      </c>
    </row>
    <row r="27" spans="1:6" ht="120">
      <c r="A27" s="34">
        <f t="shared" si="0"/>
        <v>20</v>
      </c>
      <c r="B27" s="1" t="s">
        <v>45</v>
      </c>
      <c r="C27" s="1" t="s">
        <v>75</v>
      </c>
      <c r="D27" s="21" t="s">
        <v>76</v>
      </c>
      <c r="E27" s="28">
        <f>E28</f>
        <v>-238.4</v>
      </c>
      <c r="F27" s="28">
        <f>F28</f>
        <v>-237.9</v>
      </c>
    </row>
    <row r="28" spans="1:6" ht="195">
      <c r="A28" s="34">
        <f t="shared" si="0"/>
        <v>21</v>
      </c>
      <c r="B28" s="1" t="s">
        <v>8</v>
      </c>
      <c r="C28" s="1" t="s">
        <v>65</v>
      </c>
      <c r="D28" s="21" t="s">
        <v>77</v>
      </c>
      <c r="E28" s="28">
        <v>-238.4</v>
      </c>
      <c r="F28" s="28">
        <v>-237.9</v>
      </c>
    </row>
    <row r="29" spans="1:6" ht="31.2">
      <c r="A29" s="34">
        <f t="shared" si="0"/>
        <v>22</v>
      </c>
      <c r="B29" s="1" t="s">
        <v>45</v>
      </c>
      <c r="C29" s="14" t="s">
        <v>79</v>
      </c>
      <c r="D29" s="15" t="s">
        <v>14</v>
      </c>
      <c r="E29" s="27">
        <f>E30+E35+E37</f>
        <v>58279.599999999991</v>
      </c>
      <c r="F29" s="27">
        <f>F30+F35+F37</f>
        <v>59595.099999999991</v>
      </c>
    </row>
    <row r="30" spans="1:6" ht="45">
      <c r="A30" s="34">
        <f t="shared" si="0"/>
        <v>23</v>
      </c>
      <c r="B30" s="1" t="s">
        <v>45</v>
      </c>
      <c r="C30" s="1" t="s">
        <v>80</v>
      </c>
      <c r="D30" s="2" t="s">
        <v>78</v>
      </c>
      <c r="E30" s="28">
        <f>E31+E33</f>
        <v>48116.7</v>
      </c>
      <c r="F30" s="28">
        <f>F31+F33</f>
        <v>49027.7</v>
      </c>
    </row>
    <row r="31" spans="1:6" ht="60">
      <c r="A31" s="34">
        <f t="shared" si="0"/>
        <v>24</v>
      </c>
      <c r="B31" s="1" t="s">
        <v>45</v>
      </c>
      <c r="C31" s="1" t="s">
        <v>83</v>
      </c>
      <c r="D31" s="2" t="s">
        <v>15</v>
      </c>
      <c r="E31" s="28">
        <f>E32</f>
        <v>29762.1</v>
      </c>
      <c r="F31" s="28">
        <f>F32</f>
        <v>30673.1</v>
      </c>
    </row>
    <row r="32" spans="1:6" ht="60">
      <c r="A32" s="34">
        <f t="shared" si="0"/>
        <v>25</v>
      </c>
      <c r="B32" s="1" t="s">
        <v>8</v>
      </c>
      <c r="C32" s="1" t="s">
        <v>81</v>
      </c>
      <c r="D32" s="2" t="s">
        <v>15</v>
      </c>
      <c r="E32" s="28">
        <v>29762.1</v>
      </c>
      <c r="F32" s="28">
        <v>30673.1</v>
      </c>
    </row>
    <row r="33" spans="1:6" ht="75">
      <c r="A33" s="34">
        <f t="shared" si="0"/>
        <v>26</v>
      </c>
      <c r="B33" s="1" t="s">
        <v>45</v>
      </c>
      <c r="C33" s="1" t="s">
        <v>84</v>
      </c>
      <c r="D33" s="2" t="s">
        <v>85</v>
      </c>
      <c r="E33" s="28">
        <f>E34</f>
        <v>18354.599999999999</v>
      </c>
      <c r="F33" s="28">
        <f>F34</f>
        <v>18354.599999999999</v>
      </c>
    </row>
    <row r="34" spans="1:6" ht="105">
      <c r="A34" s="34">
        <f t="shared" si="0"/>
        <v>27</v>
      </c>
      <c r="B34" s="1" t="s">
        <v>8</v>
      </c>
      <c r="C34" s="1" t="s">
        <v>82</v>
      </c>
      <c r="D34" s="2" t="s">
        <v>16</v>
      </c>
      <c r="E34" s="28">
        <v>18354.599999999999</v>
      </c>
      <c r="F34" s="28">
        <v>18354.599999999999</v>
      </c>
    </row>
    <row r="35" spans="1:6" ht="30">
      <c r="A35" s="34">
        <f t="shared" si="0"/>
        <v>28</v>
      </c>
      <c r="B35" s="1" t="s">
        <v>45</v>
      </c>
      <c r="C35" s="1" t="s">
        <v>87</v>
      </c>
      <c r="D35" s="2" t="s">
        <v>17</v>
      </c>
      <c r="E35" s="28">
        <f>E36</f>
        <v>51.7</v>
      </c>
      <c r="F35" s="28">
        <f>F36</f>
        <v>51.7</v>
      </c>
    </row>
    <row r="36" spans="1:6" ht="30">
      <c r="A36" s="34">
        <f t="shared" si="0"/>
        <v>29</v>
      </c>
      <c r="B36" s="1" t="s">
        <v>8</v>
      </c>
      <c r="C36" s="1" t="s">
        <v>86</v>
      </c>
      <c r="D36" s="2" t="s">
        <v>17</v>
      </c>
      <c r="E36" s="28">
        <v>51.7</v>
      </c>
      <c r="F36" s="28">
        <v>51.7</v>
      </c>
    </row>
    <row r="37" spans="1:6" ht="45">
      <c r="A37" s="34">
        <f t="shared" si="0"/>
        <v>30</v>
      </c>
      <c r="B37" s="1" t="s">
        <v>45</v>
      </c>
      <c r="C37" s="1" t="s">
        <v>88</v>
      </c>
      <c r="D37" s="2" t="s">
        <v>89</v>
      </c>
      <c r="E37" s="28">
        <f>E38</f>
        <v>10111.200000000001</v>
      </c>
      <c r="F37" s="28">
        <f>F38</f>
        <v>10515.7</v>
      </c>
    </row>
    <row r="38" spans="1:6" ht="60">
      <c r="A38" s="34">
        <f t="shared" si="0"/>
        <v>31</v>
      </c>
      <c r="B38" s="1" t="s">
        <v>8</v>
      </c>
      <c r="C38" s="1" t="s">
        <v>90</v>
      </c>
      <c r="D38" s="2" t="s">
        <v>18</v>
      </c>
      <c r="E38" s="28">
        <v>10111.200000000001</v>
      </c>
      <c r="F38" s="28">
        <v>10515.7</v>
      </c>
    </row>
    <row r="39" spans="1:6" ht="15.6">
      <c r="A39" s="34">
        <f t="shared" si="0"/>
        <v>32</v>
      </c>
      <c r="B39" s="1" t="s">
        <v>45</v>
      </c>
      <c r="C39" s="14" t="s">
        <v>91</v>
      </c>
      <c r="D39" s="15" t="s">
        <v>19</v>
      </c>
      <c r="E39" s="27">
        <f>E40+E42</f>
        <v>48089.5</v>
      </c>
      <c r="F39" s="27">
        <f>F40+F42</f>
        <v>49999.5</v>
      </c>
    </row>
    <row r="40" spans="1:6" ht="15">
      <c r="A40" s="34">
        <f t="shared" si="0"/>
        <v>33</v>
      </c>
      <c r="B40" s="1" t="s">
        <v>45</v>
      </c>
      <c r="C40" s="1" t="s">
        <v>94</v>
      </c>
      <c r="D40" s="2" t="s">
        <v>93</v>
      </c>
      <c r="E40" s="28">
        <f>E41</f>
        <v>10209.299999999999</v>
      </c>
      <c r="F40" s="28">
        <f>F41</f>
        <v>10611</v>
      </c>
    </row>
    <row r="41" spans="1:6" ht="75">
      <c r="A41" s="34">
        <f t="shared" si="0"/>
        <v>34</v>
      </c>
      <c r="B41" s="1" t="s">
        <v>8</v>
      </c>
      <c r="C41" s="1" t="s">
        <v>92</v>
      </c>
      <c r="D41" s="2" t="s">
        <v>20</v>
      </c>
      <c r="E41" s="28">
        <v>10209.299999999999</v>
      </c>
      <c r="F41" s="28">
        <v>10611</v>
      </c>
    </row>
    <row r="42" spans="1:6" ht="15">
      <c r="A42" s="34">
        <f t="shared" si="0"/>
        <v>35</v>
      </c>
      <c r="B42" s="1" t="s">
        <v>45</v>
      </c>
      <c r="C42" s="1" t="s">
        <v>96</v>
      </c>
      <c r="D42" s="2" t="s">
        <v>95</v>
      </c>
      <c r="E42" s="28">
        <f>E43+E45</f>
        <v>37880.199999999997</v>
      </c>
      <c r="F42" s="28">
        <f>F43+F45</f>
        <v>39388.5</v>
      </c>
    </row>
    <row r="43" spans="1:6" ht="15">
      <c r="A43" s="34">
        <f t="shared" si="0"/>
        <v>36</v>
      </c>
      <c r="B43" s="1" t="s">
        <v>45</v>
      </c>
      <c r="C43" s="1" t="s">
        <v>98</v>
      </c>
      <c r="D43" s="2" t="s">
        <v>99</v>
      </c>
      <c r="E43" s="28">
        <f>E44</f>
        <v>27208.6</v>
      </c>
      <c r="F43" s="28">
        <f>F44</f>
        <v>28294.799999999999</v>
      </c>
    </row>
    <row r="44" spans="1:6" ht="60">
      <c r="A44" s="34">
        <f t="shared" si="0"/>
        <v>37</v>
      </c>
      <c r="B44" s="1" t="s">
        <v>8</v>
      </c>
      <c r="C44" s="1" t="s">
        <v>97</v>
      </c>
      <c r="D44" s="2" t="s">
        <v>21</v>
      </c>
      <c r="E44" s="28">
        <v>27208.6</v>
      </c>
      <c r="F44" s="28">
        <v>28294.799999999999</v>
      </c>
    </row>
    <row r="45" spans="1:6" ht="15">
      <c r="A45" s="34">
        <f t="shared" si="0"/>
        <v>38</v>
      </c>
      <c r="B45" s="1" t="s">
        <v>45</v>
      </c>
      <c r="C45" s="1" t="s">
        <v>100</v>
      </c>
      <c r="D45" s="2" t="s">
        <v>101</v>
      </c>
      <c r="E45" s="28">
        <f>E46</f>
        <v>10671.6</v>
      </c>
      <c r="F45" s="28">
        <f>F46</f>
        <v>11093.7</v>
      </c>
    </row>
    <row r="46" spans="1:6" ht="60">
      <c r="A46" s="34">
        <f t="shared" si="0"/>
        <v>39</v>
      </c>
      <c r="B46" s="1" t="s">
        <v>8</v>
      </c>
      <c r="C46" s="1" t="s">
        <v>102</v>
      </c>
      <c r="D46" s="2" t="s">
        <v>22</v>
      </c>
      <c r="E46" s="28">
        <v>10671.6</v>
      </c>
      <c r="F46" s="28">
        <v>11093.7</v>
      </c>
    </row>
    <row r="47" spans="1:6" ht="15.6">
      <c r="A47" s="34">
        <f t="shared" si="0"/>
        <v>40</v>
      </c>
      <c r="B47" s="1" t="s">
        <v>45</v>
      </c>
      <c r="C47" s="14" t="s">
        <v>103</v>
      </c>
      <c r="D47" s="15" t="s">
        <v>23</v>
      </c>
      <c r="E47" s="27">
        <f>E48+E50</f>
        <v>8559.7999999999993</v>
      </c>
      <c r="F47" s="27">
        <f>F48+F50</f>
        <v>8902</v>
      </c>
    </row>
    <row r="48" spans="1:6" ht="60">
      <c r="A48" s="34">
        <f t="shared" si="0"/>
        <v>41</v>
      </c>
      <c r="B48" s="1" t="s">
        <v>45</v>
      </c>
      <c r="C48" s="1" t="s">
        <v>106</v>
      </c>
      <c r="D48" s="2" t="s">
        <v>105</v>
      </c>
      <c r="E48" s="28">
        <f>E49</f>
        <v>8554.7999999999993</v>
      </c>
      <c r="F48" s="28">
        <f>F49</f>
        <v>8897</v>
      </c>
    </row>
    <row r="49" spans="1:6" ht="90">
      <c r="A49" s="34">
        <f t="shared" si="0"/>
        <v>42</v>
      </c>
      <c r="B49" s="1" t="s">
        <v>8</v>
      </c>
      <c r="C49" s="1" t="s">
        <v>104</v>
      </c>
      <c r="D49" s="2" t="s">
        <v>24</v>
      </c>
      <c r="E49" s="28">
        <v>8554.7999999999993</v>
      </c>
      <c r="F49" s="28">
        <v>8897</v>
      </c>
    </row>
    <row r="50" spans="1:6" ht="60">
      <c r="A50" s="34">
        <f t="shared" si="0"/>
        <v>43</v>
      </c>
      <c r="B50" s="1" t="s">
        <v>45</v>
      </c>
      <c r="C50" s="1" t="s">
        <v>107</v>
      </c>
      <c r="D50" s="2" t="s">
        <v>108</v>
      </c>
      <c r="E50" s="28">
        <f>E51</f>
        <v>5</v>
      </c>
      <c r="F50" s="28">
        <f>F51</f>
        <v>5</v>
      </c>
    </row>
    <row r="51" spans="1:6" ht="60">
      <c r="A51" s="34">
        <f t="shared" si="0"/>
        <v>44</v>
      </c>
      <c r="B51" s="1" t="s">
        <v>26</v>
      </c>
      <c r="C51" s="1" t="s">
        <v>267</v>
      </c>
      <c r="D51" s="2" t="s">
        <v>268</v>
      </c>
      <c r="E51" s="28">
        <v>5</v>
      </c>
      <c r="F51" s="28">
        <v>5</v>
      </c>
    </row>
    <row r="52" spans="1:6" ht="78">
      <c r="A52" s="34">
        <f t="shared" si="0"/>
        <v>45</v>
      </c>
      <c r="B52" s="14" t="s">
        <v>45</v>
      </c>
      <c r="C52" s="14" t="s">
        <v>109</v>
      </c>
      <c r="D52" s="15" t="s">
        <v>27</v>
      </c>
      <c r="E52" s="27">
        <f>E53+E57+E59</f>
        <v>64551.200000000004</v>
      </c>
      <c r="F52" s="27">
        <f>F53+F57+F59</f>
        <v>66868.100000000006</v>
      </c>
    </row>
    <row r="53" spans="1:6" ht="165">
      <c r="A53" s="34">
        <f t="shared" si="0"/>
        <v>46</v>
      </c>
      <c r="B53" s="1" t="s">
        <v>45</v>
      </c>
      <c r="C53" s="1" t="s">
        <v>112</v>
      </c>
      <c r="D53" s="22" t="s">
        <v>111</v>
      </c>
      <c r="E53" s="28">
        <f>E54+E55+E56</f>
        <v>61495.000000000007</v>
      </c>
      <c r="F53" s="28">
        <f>F54+F55+F56</f>
        <v>63732.600000000006</v>
      </c>
    </row>
    <row r="54" spans="1:6" ht="150">
      <c r="A54" s="34">
        <f t="shared" si="0"/>
        <v>47</v>
      </c>
      <c r="B54" s="1" t="s">
        <v>26</v>
      </c>
      <c r="C54" s="1" t="s">
        <v>110</v>
      </c>
      <c r="D54" s="21" t="s">
        <v>113</v>
      </c>
      <c r="E54" s="28">
        <v>2317.3000000000002</v>
      </c>
      <c r="F54" s="28">
        <v>2380.3000000000002</v>
      </c>
    </row>
    <row r="55" spans="1:6" ht="135">
      <c r="A55" s="34">
        <f t="shared" si="0"/>
        <v>48</v>
      </c>
      <c r="B55" s="1" t="s">
        <v>26</v>
      </c>
      <c r="C55" s="1" t="s">
        <v>114</v>
      </c>
      <c r="D55" s="2" t="s">
        <v>28</v>
      </c>
      <c r="E55" s="28">
        <v>58073.9</v>
      </c>
      <c r="F55" s="28">
        <v>60213.4</v>
      </c>
    </row>
    <row r="56" spans="1:6" ht="60">
      <c r="A56" s="34">
        <f t="shared" si="0"/>
        <v>49</v>
      </c>
      <c r="B56" s="1" t="s">
        <v>26</v>
      </c>
      <c r="C56" s="1" t="s">
        <v>115</v>
      </c>
      <c r="D56" s="2" t="s">
        <v>29</v>
      </c>
      <c r="E56" s="28">
        <v>1103.8</v>
      </c>
      <c r="F56" s="28">
        <v>1138.9000000000001</v>
      </c>
    </row>
    <row r="57" spans="1:6" ht="45">
      <c r="A57" s="34">
        <f t="shared" si="0"/>
        <v>50</v>
      </c>
      <c r="B57" s="1" t="s">
        <v>45</v>
      </c>
      <c r="C57" s="1" t="s">
        <v>118</v>
      </c>
      <c r="D57" s="2" t="s">
        <v>117</v>
      </c>
      <c r="E57" s="28">
        <f>E58</f>
        <v>201.6</v>
      </c>
      <c r="F57" s="28">
        <f>F58</f>
        <v>200</v>
      </c>
    </row>
    <row r="58" spans="1:6" ht="90">
      <c r="A58" s="34">
        <f t="shared" si="0"/>
        <v>51</v>
      </c>
      <c r="B58" s="1" t="s">
        <v>26</v>
      </c>
      <c r="C58" s="1" t="s">
        <v>116</v>
      </c>
      <c r="D58" s="2" t="s">
        <v>30</v>
      </c>
      <c r="E58" s="28">
        <v>201.6</v>
      </c>
      <c r="F58" s="28">
        <v>200</v>
      </c>
    </row>
    <row r="59" spans="1:6" ht="135">
      <c r="A59" s="34">
        <f t="shared" si="0"/>
        <v>52</v>
      </c>
      <c r="B59" s="1" t="s">
        <v>45</v>
      </c>
      <c r="C59" s="1" t="s">
        <v>121</v>
      </c>
      <c r="D59" s="22" t="s">
        <v>120</v>
      </c>
      <c r="E59" s="28">
        <f>E60+E63</f>
        <v>2854.6000000000004</v>
      </c>
      <c r="F59" s="28">
        <f>F60+F63</f>
        <v>2935.5</v>
      </c>
    </row>
    <row r="60" spans="1:6" ht="135">
      <c r="A60" s="34">
        <f t="shared" si="0"/>
        <v>53</v>
      </c>
      <c r="B60" s="1" t="s">
        <v>45</v>
      </c>
      <c r="C60" s="1" t="s">
        <v>128</v>
      </c>
      <c r="D60" s="2" t="s">
        <v>31</v>
      </c>
      <c r="E60" s="28">
        <f>E61+E62</f>
        <v>1467.8000000000002</v>
      </c>
      <c r="F60" s="28">
        <f>F61+F62</f>
        <v>1510.8</v>
      </c>
    </row>
    <row r="61" spans="1:6" ht="135">
      <c r="A61" s="34">
        <f t="shared" si="0"/>
        <v>54</v>
      </c>
      <c r="B61" s="1" t="s">
        <v>26</v>
      </c>
      <c r="C61" s="1" t="s">
        <v>119</v>
      </c>
      <c r="D61" s="2" t="s">
        <v>31</v>
      </c>
      <c r="E61" s="28">
        <v>218.4</v>
      </c>
      <c r="F61" s="28">
        <v>226.5</v>
      </c>
    </row>
    <row r="62" spans="1:6" ht="135">
      <c r="A62" s="34">
        <f t="shared" si="0"/>
        <v>55</v>
      </c>
      <c r="B62" s="1" t="s">
        <v>279</v>
      </c>
      <c r="C62" s="1" t="s">
        <v>119</v>
      </c>
      <c r="D62" s="2" t="s">
        <v>31</v>
      </c>
      <c r="E62" s="28">
        <v>1249.4000000000001</v>
      </c>
      <c r="F62" s="28">
        <v>1284.3</v>
      </c>
    </row>
    <row r="63" spans="1:6" ht="180">
      <c r="A63" s="34">
        <f t="shared" si="0"/>
        <v>56</v>
      </c>
      <c r="B63" s="1" t="s">
        <v>45</v>
      </c>
      <c r="C63" s="1" t="s">
        <v>124</v>
      </c>
      <c r="D63" s="22" t="s">
        <v>123</v>
      </c>
      <c r="E63" s="28">
        <f>E64+E65</f>
        <v>1386.8</v>
      </c>
      <c r="F63" s="28">
        <f>F64+F65</f>
        <v>1424.7</v>
      </c>
    </row>
    <row r="64" spans="1:6" ht="180">
      <c r="A64" s="34">
        <f t="shared" si="0"/>
        <v>57</v>
      </c>
      <c r="B64" s="1" t="s">
        <v>26</v>
      </c>
      <c r="C64" s="1" t="s">
        <v>122</v>
      </c>
      <c r="D64" s="21" t="s">
        <v>125</v>
      </c>
      <c r="E64" s="28">
        <v>1019.3</v>
      </c>
      <c r="F64" s="28">
        <v>1057.2</v>
      </c>
    </row>
    <row r="65" spans="1:6" ht="210">
      <c r="A65" s="34">
        <f t="shared" si="0"/>
        <v>58</v>
      </c>
      <c r="B65" s="1" t="s">
        <v>26</v>
      </c>
      <c r="C65" s="1" t="s">
        <v>126</v>
      </c>
      <c r="D65" s="21" t="s">
        <v>127</v>
      </c>
      <c r="E65" s="28">
        <v>367.5</v>
      </c>
      <c r="F65" s="28">
        <v>367.5</v>
      </c>
    </row>
    <row r="66" spans="1:6" ht="31.2">
      <c r="A66" s="34">
        <f t="shared" si="0"/>
        <v>59</v>
      </c>
      <c r="B66" s="14" t="s">
        <v>45</v>
      </c>
      <c r="C66" s="14" t="s">
        <v>129</v>
      </c>
      <c r="D66" s="15" t="s">
        <v>5</v>
      </c>
      <c r="E66" s="27">
        <f>E67</f>
        <v>73</v>
      </c>
      <c r="F66" s="27">
        <f>F67</f>
        <v>73</v>
      </c>
    </row>
    <row r="67" spans="1:6" ht="30">
      <c r="A67" s="34">
        <f t="shared" si="0"/>
        <v>60</v>
      </c>
      <c r="B67" s="1" t="s">
        <v>45</v>
      </c>
      <c r="C67" s="1" t="s">
        <v>133</v>
      </c>
      <c r="D67" s="2" t="s">
        <v>131</v>
      </c>
      <c r="E67" s="28">
        <f>E68+E69+E70</f>
        <v>73</v>
      </c>
      <c r="F67" s="28">
        <f>F68+F69+F70</f>
        <v>73</v>
      </c>
    </row>
    <row r="68" spans="1:6" ht="45">
      <c r="A68" s="34">
        <f t="shared" si="0"/>
        <v>61</v>
      </c>
      <c r="B68" s="1" t="s">
        <v>4</v>
      </c>
      <c r="C68" s="1" t="s">
        <v>130</v>
      </c>
      <c r="D68" s="2" t="s">
        <v>132</v>
      </c>
      <c r="E68" s="28">
        <v>24</v>
      </c>
      <c r="F68" s="28">
        <v>24</v>
      </c>
    </row>
    <row r="69" spans="1:6" ht="30">
      <c r="A69" s="34">
        <f t="shared" si="0"/>
        <v>62</v>
      </c>
      <c r="B69" s="1" t="s">
        <v>4</v>
      </c>
      <c r="C69" s="1" t="s">
        <v>134</v>
      </c>
      <c r="D69" s="2" t="s">
        <v>6</v>
      </c>
      <c r="E69" s="28">
        <v>48</v>
      </c>
      <c r="F69" s="28">
        <v>48</v>
      </c>
    </row>
    <row r="70" spans="1:6" ht="30">
      <c r="A70" s="34">
        <f t="shared" si="0"/>
        <v>63</v>
      </c>
      <c r="B70" s="1" t="s">
        <v>45</v>
      </c>
      <c r="C70" s="1" t="s">
        <v>274</v>
      </c>
      <c r="D70" s="2" t="s">
        <v>135</v>
      </c>
      <c r="E70" s="28">
        <f>E71</f>
        <v>1</v>
      </c>
      <c r="F70" s="28">
        <f>F71</f>
        <v>1</v>
      </c>
    </row>
    <row r="71" spans="1:6" ht="30">
      <c r="A71" s="34">
        <f t="shared" si="0"/>
        <v>64</v>
      </c>
      <c r="B71" s="1" t="s">
        <v>4</v>
      </c>
      <c r="C71" s="1" t="s">
        <v>291</v>
      </c>
      <c r="D71" s="2" t="s">
        <v>292</v>
      </c>
      <c r="E71" s="28">
        <v>1</v>
      </c>
      <c r="F71" s="28">
        <v>1</v>
      </c>
    </row>
    <row r="72" spans="1:6" ht="62.4">
      <c r="A72" s="34">
        <f t="shared" si="0"/>
        <v>65</v>
      </c>
      <c r="B72" s="14" t="s">
        <v>45</v>
      </c>
      <c r="C72" s="14" t="s">
        <v>136</v>
      </c>
      <c r="D72" s="15" t="s">
        <v>32</v>
      </c>
      <c r="E72" s="27">
        <f>E73+E76</f>
        <v>4908.7000000000007</v>
      </c>
      <c r="F72" s="27">
        <f>F73+F76</f>
        <v>5039.1999999999989</v>
      </c>
    </row>
    <row r="73" spans="1:6" ht="30">
      <c r="A73" s="34">
        <f t="shared" si="0"/>
        <v>66</v>
      </c>
      <c r="B73" s="1" t="s">
        <v>45</v>
      </c>
      <c r="C73" s="1" t="s">
        <v>139</v>
      </c>
      <c r="D73" s="2" t="s">
        <v>138</v>
      </c>
      <c r="E73" s="28">
        <f>E74</f>
        <v>519.6</v>
      </c>
      <c r="F73" s="28">
        <f>F74</f>
        <v>540.4</v>
      </c>
    </row>
    <row r="74" spans="1:6" ht="30">
      <c r="A74" s="34">
        <f t="shared" ref="A74:A141" si="1">A73+1</f>
        <v>67</v>
      </c>
      <c r="B74" s="1" t="s">
        <v>45</v>
      </c>
      <c r="C74" s="1" t="s">
        <v>141</v>
      </c>
      <c r="D74" s="2" t="s">
        <v>140</v>
      </c>
      <c r="E74" s="28">
        <f>E75</f>
        <v>519.6</v>
      </c>
      <c r="F74" s="28">
        <f>F75</f>
        <v>540.4</v>
      </c>
    </row>
    <row r="75" spans="1:6" ht="45">
      <c r="A75" s="34">
        <f t="shared" si="1"/>
        <v>68</v>
      </c>
      <c r="B75" s="1" t="s">
        <v>41</v>
      </c>
      <c r="C75" s="1" t="s">
        <v>137</v>
      </c>
      <c r="D75" s="2" t="s">
        <v>42</v>
      </c>
      <c r="E75" s="28">
        <v>519.6</v>
      </c>
      <c r="F75" s="28">
        <v>540.4</v>
      </c>
    </row>
    <row r="76" spans="1:6" ht="30">
      <c r="A76" s="34">
        <f t="shared" si="1"/>
        <v>69</v>
      </c>
      <c r="B76" s="1" t="s">
        <v>45</v>
      </c>
      <c r="C76" s="1" t="s">
        <v>143</v>
      </c>
      <c r="D76" s="2" t="s">
        <v>142</v>
      </c>
      <c r="E76" s="28">
        <f>E77+E81</f>
        <v>4389.1000000000004</v>
      </c>
      <c r="F76" s="28">
        <f>F77+F81</f>
        <v>4498.7999999999993</v>
      </c>
    </row>
    <row r="77" spans="1:6" ht="45">
      <c r="A77" s="34">
        <f t="shared" si="1"/>
        <v>70</v>
      </c>
      <c r="B77" s="1" t="s">
        <v>45</v>
      </c>
      <c r="C77" s="1" t="s">
        <v>283</v>
      </c>
      <c r="D77" s="2" t="s">
        <v>282</v>
      </c>
      <c r="E77" s="28">
        <f>E78</f>
        <v>4354.1000000000004</v>
      </c>
      <c r="F77" s="28">
        <f>F78</f>
        <v>4463.7999999999993</v>
      </c>
    </row>
    <row r="78" spans="1:6" ht="60">
      <c r="A78" s="34">
        <f t="shared" si="1"/>
        <v>71</v>
      </c>
      <c r="B78" s="1" t="s">
        <v>45</v>
      </c>
      <c r="C78" s="1" t="s">
        <v>285</v>
      </c>
      <c r="D78" s="2" t="s">
        <v>286</v>
      </c>
      <c r="E78" s="28">
        <f>E79+E80</f>
        <v>4354.1000000000004</v>
      </c>
      <c r="F78" s="28">
        <f>F79+F80</f>
        <v>4463.7999999999993</v>
      </c>
    </row>
    <row r="79" spans="1:6" ht="90">
      <c r="A79" s="34">
        <f t="shared" si="1"/>
        <v>72</v>
      </c>
      <c r="B79" s="1" t="s">
        <v>26</v>
      </c>
      <c r="C79" s="1" t="s">
        <v>275</v>
      </c>
      <c r="D79" s="22" t="s">
        <v>281</v>
      </c>
      <c r="E79" s="28">
        <v>4283.8</v>
      </c>
      <c r="F79" s="28">
        <v>4389.8999999999996</v>
      </c>
    </row>
    <row r="80" spans="1:6" ht="90">
      <c r="A80" s="34">
        <f t="shared" si="1"/>
        <v>73</v>
      </c>
      <c r="B80" s="1" t="s">
        <v>41</v>
      </c>
      <c r="C80" s="1" t="s">
        <v>275</v>
      </c>
      <c r="D80" s="22" t="s">
        <v>281</v>
      </c>
      <c r="E80" s="28">
        <v>70.3</v>
      </c>
      <c r="F80" s="28">
        <v>73.900000000000006</v>
      </c>
    </row>
    <row r="81" spans="1:6" ht="30">
      <c r="A81" s="34">
        <f t="shared" si="1"/>
        <v>74</v>
      </c>
      <c r="B81" s="1" t="s">
        <v>45</v>
      </c>
      <c r="C81" s="1" t="s">
        <v>276</v>
      </c>
      <c r="D81" s="23" t="s">
        <v>284</v>
      </c>
      <c r="E81" s="28">
        <f>E82</f>
        <v>35</v>
      </c>
      <c r="F81" s="28">
        <f>F82</f>
        <v>35</v>
      </c>
    </row>
    <row r="82" spans="1:6" ht="31.2" customHeight="1">
      <c r="A82" s="34">
        <f t="shared" si="1"/>
        <v>75</v>
      </c>
      <c r="B82" s="1" t="s">
        <v>45</v>
      </c>
      <c r="C82" s="1" t="s">
        <v>278</v>
      </c>
      <c r="D82" s="13" t="s">
        <v>277</v>
      </c>
      <c r="E82" s="28">
        <f>SUM(E83:E83)</f>
        <v>35</v>
      </c>
      <c r="F82" s="28">
        <f>SUM(F83:F83)</f>
        <v>35</v>
      </c>
    </row>
    <row r="83" spans="1:6" ht="75">
      <c r="A83" s="34">
        <f t="shared" si="1"/>
        <v>76</v>
      </c>
      <c r="B83" s="1" t="s">
        <v>26</v>
      </c>
      <c r="C83" s="1" t="s">
        <v>288</v>
      </c>
      <c r="D83" s="24" t="s">
        <v>287</v>
      </c>
      <c r="E83" s="28">
        <v>35</v>
      </c>
      <c r="F83" s="28">
        <v>35</v>
      </c>
    </row>
    <row r="84" spans="1:6" ht="46.8">
      <c r="A84" s="34">
        <f t="shared" si="1"/>
        <v>77</v>
      </c>
      <c r="B84" s="1" t="s">
        <v>45</v>
      </c>
      <c r="C84" s="14" t="s">
        <v>144</v>
      </c>
      <c r="D84" s="15" t="s">
        <v>33</v>
      </c>
      <c r="E84" s="27">
        <f>E85</f>
        <v>2500</v>
      </c>
      <c r="F84" s="27">
        <f>F85</f>
        <v>2500</v>
      </c>
    </row>
    <row r="85" spans="1:6" ht="62.4">
      <c r="A85" s="34">
        <f t="shared" si="1"/>
        <v>78</v>
      </c>
      <c r="B85" s="1" t="s">
        <v>45</v>
      </c>
      <c r="C85" s="1" t="s">
        <v>147</v>
      </c>
      <c r="D85" s="15" t="s">
        <v>146</v>
      </c>
      <c r="E85" s="28">
        <f>E86+E88</f>
        <v>2500</v>
      </c>
      <c r="F85" s="28">
        <f>F86+F88</f>
        <v>2500</v>
      </c>
    </row>
    <row r="86" spans="1:6" ht="90">
      <c r="A86" s="34">
        <f t="shared" si="1"/>
        <v>79</v>
      </c>
      <c r="B86" s="1" t="s">
        <v>45</v>
      </c>
      <c r="C86" s="1" t="s">
        <v>145</v>
      </c>
      <c r="D86" s="25" t="s">
        <v>34</v>
      </c>
      <c r="E86" s="28">
        <f>E87</f>
        <v>700</v>
      </c>
      <c r="F86" s="28">
        <f>F87</f>
        <v>700</v>
      </c>
    </row>
    <row r="87" spans="1:6" ht="90">
      <c r="A87" s="34">
        <f t="shared" si="1"/>
        <v>80</v>
      </c>
      <c r="B87" s="1" t="s">
        <v>26</v>
      </c>
      <c r="C87" s="1" t="s">
        <v>145</v>
      </c>
      <c r="D87" s="2" t="s">
        <v>34</v>
      </c>
      <c r="E87" s="28">
        <v>700</v>
      </c>
      <c r="F87" s="28">
        <v>700</v>
      </c>
    </row>
    <row r="88" spans="1:6" ht="105">
      <c r="A88" s="34">
        <f t="shared" si="1"/>
        <v>81</v>
      </c>
      <c r="B88" s="1" t="s">
        <v>45</v>
      </c>
      <c r="C88" s="1" t="s">
        <v>148</v>
      </c>
      <c r="D88" s="25" t="s">
        <v>35</v>
      </c>
      <c r="E88" s="28">
        <f>E89</f>
        <v>1800</v>
      </c>
      <c r="F88" s="28">
        <f>F89</f>
        <v>1800</v>
      </c>
    </row>
    <row r="89" spans="1:6" ht="105">
      <c r="A89" s="34">
        <f t="shared" si="1"/>
        <v>82</v>
      </c>
      <c r="B89" s="1" t="s">
        <v>26</v>
      </c>
      <c r="C89" s="1" t="s">
        <v>148</v>
      </c>
      <c r="D89" s="2" t="s">
        <v>35</v>
      </c>
      <c r="E89" s="28">
        <v>1800</v>
      </c>
      <c r="F89" s="28">
        <v>1800</v>
      </c>
    </row>
    <row r="90" spans="1:6" ht="31.2">
      <c r="A90" s="34">
        <f t="shared" si="1"/>
        <v>83</v>
      </c>
      <c r="B90" s="14" t="s">
        <v>45</v>
      </c>
      <c r="C90" s="14" t="s">
        <v>149</v>
      </c>
      <c r="D90" s="15" t="s">
        <v>36</v>
      </c>
      <c r="E90" s="27">
        <f>E91</f>
        <v>164</v>
      </c>
      <c r="F90" s="27">
        <f>F91</f>
        <v>164</v>
      </c>
    </row>
    <row r="91" spans="1:6" ht="75">
      <c r="A91" s="34">
        <f t="shared" si="1"/>
        <v>84</v>
      </c>
      <c r="B91" s="1" t="s">
        <v>45</v>
      </c>
      <c r="C91" s="1" t="s">
        <v>152</v>
      </c>
      <c r="D91" s="2" t="s">
        <v>151</v>
      </c>
      <c r="E91" s="28">
        <f>SUM(E92:E93)</f>
        <v>164</v>
      </c>
      <c r="F91" s="28">
        <f>SUM(F92:F93)</f>
        <v>164</v>
      </c>
    </row>
    <row r="92" spans="1:6" ht="75">
      <c r="A92" s="34">
        <f t="shared" si="1"/>
        <v>85</v>
      </c>
      <c r="B92" s="1" t="s">
        <v>26</v>
      </c>
      <c r="C92" s="1" t="s">
        <v>150</v>
      </c>
      <c r="D92" s="2" t="s">
        <v>37</v>
      </c>
      <c r="E92" s="28">
        <v>114</v>
      </c>
      <c r="F92" s="28">
        <v>114</v>
      </c>
    </row>
    <row r="93" spans="1:6" ht="75">
      <c r="A93" s="34">
        <f t="shared" si="1"/>
        <v>86</v>
      </c>
      <c r="B93" s="1" t="s">
        <v>279</v>
      </c>
      <c r="C93" s="1" t="s">
        <v>150</v>
      </c>
      <c r="D93" s="2" t="s">
        <v>37</v>
      </c>
      <c r="E93" s="28">
        <v>50</v>
      </c>
      <c r="F93" s="28">
        <v>50</v>
      </c>
    </row>
    <row r="94" spans="1:6" ht="31.2">
      <c r="A94" s="34">
        <f t="shared" si="1"/>
        <v>87</v>
      </c>
      <c r="B94" s="14" t="s">
        <v>45</v>
      </c>
      <c r="C94" s="14" t="s">
        <v>153</v>
      </c>
      <c r="D94" s="15" t="s">
        <v>3</v>
      </c>
      <c r="E94" s="27">
        <f>E95+E112+E110</f>
        <v>783</v>
      </c>
      <c r="F94" s="27">
        <f>F95+F112+F110</f>
        <v>783</v>
      </c>
    </row>
    <row r="95" spans="1:6" ht="75">
      <c r="A95" s="34">
        <f t="shared" si="1"/>
        <v>88</v>
      </c>
      <c r="B95" s="1" t="s">
        <v>45</v>
      </c>
      <c r="C95" s="1" t="s">
        <v>156</v>
      </c>
      <c r="D95" s="2" t="s">
        <v>155</v>
      </c>
      <c r="E95" s="28">
        <f>SUM(E96:E109)</f>
        <v>487</v>
      </c>
      <c r="F95" s="28">
        <f>SUM(F96:F109)</f>
        <v>487</v>
      </c>
    </row>
    <row r="96" spans="1:6" ht="165">
      <c r="A96" s="34">
        <f t="shared" si="1"/>
        <v>89</v>
      </c>
      <c r="B96" s="1" t="s">
        <v>1</v>
      </c>
      <c r="C96" s="1" t="s">
        <v>154</v>
      </c>
      <c r="D96" s="21" t="s">
        <v>182</v>
      </c>
      <c r="E96" s="28">
        <v>5</v>
      </c>
      <c r="F96" s="28">
        <v>5</v>
      </c>
    </row>
    <row r="97" spans="1:6" ht="165">
      <c r="A97" s="34">
        <f t="shared" si="1"/>
        <v>90</v>
      </c>
      <c r="B97" s="1" t="s">
        <v>25</v>
      </c>
      <c r="C97" s="1" t="s">
        <v>154</v>
      </c>
      <c r="D97" s="21" t="s">
        <v>182</v>
      </c>
      <c r="E97" s="28">
        <v>20</v>
      </c>
      <c r="F97" s="28">
        <v>20</v>
      </c>
    </row>
    <row r="98" spans="1:6" ht="210">
      <c r="A98" s="34">
        <f t="shared" si="1"/>
        <v>91</v>
      </c>
      <c r="B98" s="1" t="s">
        <v>1</v>
      </c>
      <c r="C98" s="1" t="s">
        <v>157</v>
      </c>
      <c r="D98" s="21" t="s">
        <v>183</v>
      </c>
      <c r="E98" s="28">
        <v>4</v>
      </c>
      <c r="F98" s="28">
        <v>4</v>
      </c>
    </row>
    <row r="99" spans="1:6" ht="210">
      <c r="A99" s="34">
        <f t="shared" si="1"/>
        <v>92</v>
      </c>
      <c r="B99" s="1" t="s">
        <v>25</v>
      </c>
      <c r="C99" s="1" t="s">
        <v>157</v>
      </c>
      <c r="D99" s="21" t="s">
        <v>183</v>
      </c>
      <c r="E99" s="28">
        <v>100</v>
      </c>
      <c r="F99" s="28">
        <v>100</v>
      </c>
    </row>
    <row r="100" spans="1:6" ht="165">
      <c r="A100" s="34">
        <f t="shared" si="1"/>
        <v>93</v>
      </c>
      <c r="B100" s="1" t="s">
        <v>1</v>
      </c>
      <c r="C100" s="1" t="s">
        <v>158</v>
      </c>
      <c r="D100" s="21" t="s">
        <v>184</v>
      </c>
      <c r="E100" s="28">
        <v>2</v>
      </c>
      <c r="F100" s="28">
        <v>2</v>
      </c>
    </row>
    <row r="101" spans="1:6" ht="165">
      <c r="A101" s="34">
        <f t="shared" si="1"/>
        <v>94</v>
      </c>
      <c r="B101" s="1" t="s">
        <v>25</v>
      </c>
      <c r="C101" s="1" t="s">
        <v>158</v>
      </c>
      <c r="D101" s="21" t="s">
        <v>184</v>
      </c>
      <c r="E101" s="28">
        <v>15</v>
      </c>
      <c r="F101" s="28">
        <v>15</v>
      </c>
    </row>
    <row r="102" spans="1:6" ht="180">
      <c r="A102" s="34">
        <f t="shared" si="1"/>
        <v>95</v>
      </c>
      <c r="B102" s="1" t="s">
        <v>25</v>
      </c>
      <c r="C102" s="1" t="s">
        <v>159</v>
      </c>
      <c r="D102" s="21" t="s">
        <v>185</v>
      </c>
      <c r="E102" s="28">
        <v>13</v>
      </c>
      <c r="F102" s="28">
        <v>13</v>
      </c>
    </row>
    <row r="103" spans="1:6" ht="195">
      <c r="A103" s="34">
        <f t="shared" si="1"/>
        <v>96</v>
      </c>
      <c r="B103" s="1" t="s">
        <v>25</v>
      </c>
      <c r="C103" s="1" t="s">
        <v>160</v>
      </c>
      <c r="D103" s="21" t="s">
        <v>186</v>
      </c>
      <c r="E103" s="28">
        <v>75</v>
      </c>
      <c r="F103" s="28">
        <v>75</v>
      </c>
    </row>
    <row r="104" spans="1:6" ht="225">
      <c r="A104" s="34">
        <f t="shared" si="1"/>
        <v>97</v>
      </c>
      <c r="B104" s="1" t="s">
        <v>25</v>
      </c>
      <c r="C104" s="1" t="s">
        <v>161</v>
      </c>
      <c r="D104" s="21" t="s">
        <v>187</v>
      </c>
      <c r="E104" s="28">
        <v>15</v>
      </c>
      <c r="F104" s="28">
        <v>15</v>
      </c>
    </row>
    <row r="105" spans="1:6" ht="180">
      <c r="A105" s="34">
        <f t="shared" si="1"/>
        <v>98</v>
      </c>
      <c r="B105" s="1" t="s">
        <v>25</v>
      </c>
      <c r="C105" s="1" t="s">
        <v>162</v>
      </c>
      <c r="D105" s="21" t="s">
        <v>188</v>
      </c>
      <c r="E105" s="28">
        <v>5</v>
      </c>
      <c r="F105" s="28">
        <v>5</v>
      </c>
    </row>
    <row r="106" spans="1:6" ht="165">
      <c r="A106" s="34">
        <f t="shared" si="1"/>
        <v>99</v>
      </c>
      <c r="B106" s="1" t="s">
        <v>25</v>
      </c>
      <c r="C106" s="1" t="s">
        <v>163</v>
      </c>
      <c r="D106" s="21" t="s">
        <v>189</v>
      </c>
      <c r="E106" s="28">
        <v>120</v>
      </c>
      <c r="F106" s="28">
        <v>120</v>
      </c>
    </row>
    <row r="107" spans="1:6" ht="195">
      <c r="A107" s="34">
        <f t="shared" si="1"/>
        <v>100</v>
      </c>
      <c r="B107" s="1" t="s">
        <v>1</v>
      </c>
      <c r="C107" s="1" t="s">
        <v>164</v>
      </c>
      <c r="D107" s="21" t="s">
        <v>190</v>
      </c>
      <c r="E107" s="28">
        <v>10</v>
      </c>
      <c r="F107" s="28">
        <v>10</v>
      </c>
    </row>
    <row r="108" spans="1:6" ht="195">
      <c r="A108" s="34">
        <f t="shared" si="1"/>
        <v>101</v>
      </c>
      <c r="B108" s="1" t="s">
        <v>293</v>
      </c>
      <c r="C108" s="1" t="s">
        <v>164</v>
      </c>
      <c r="D108" s="21" t="s">
        <v>190</v>
      </c>
      <c r="E108" s="28">
        <v>3</v>
      </c>
      <c r="F108" s="28">
        <v>3</v>
      </c>
    </row>
    <row r="109" spans="1:6" ht="195">
      <c r="A109" s="34">
        <f t="shared" si="1"/>
        <v>102</v>
      </c>
      <c r="B109" s="1" t="s">
        <v>25</v>
      </c>
      <c r="C109" s="1" t="s">
        <v>164</v>
      </c>
      <c r="D109" s="21" t="s">
        <v>190</v>
      </c>
      <c r="E109" s="28">
        <v>100</v>
      </c>
      <c r="F109" s="28">
        <v>100</v>
      </c>
    </row>
    <row r="110" spans="1:6" ht="93.6">
      <c r="A110" s="34">
        <f t="shared" si="1"/>
        <v>103</v>
      </c>
      <c r="B110" s="1" t="s">
        <v>45</v>
      </c>
      <c r="C110" s="1" t="s">
        <v>167</v>
      </c>
      <c r="D110" s="16" t="s">
        <v>166</v>
      </c>
      <c r="E110" s="28">
        <f>E111</f>
        <v>30</v>
      </c>
      <c r="F110" s="28">
        <f>F111</f>
        <v>30</v>
      </c>
    </row>
    <row r="111" spans="1:6" ht="90">
      <c r="A111" s="34">
        <f t="shared" si="1"/>
        <v>104</v>
      </c>
      <c r="B111" s="1" t="s">
        <v>26</v>
      </c>
      <c r="C111" s="1" t="s">
        <v>165</v>
      </c>
      <c r="D111" s="2" t="s">
        <v>38</v>
      </c>
      <c r="E111" s="28">
        <v>30</v>
      </c>
      <c r="F111" s="28">
        <v>30</v>
      </c>
    </row>
    <row r="112" spans="1:6" ht="31.2">
      <c r="A112" s="34">
        <f t="shared" si="1"/>
        <v>105</v>
      </c>
      <c r="B112" s="1" t="s">
        <v>45</v>
      </c>
      <c r="C112" s="1" t="s">
        <v>169</v>
      </c>
      <c r="D112" s="3" t="s">
        <v>168</v>
      </c>
      <c r="E112" s="28">
        <f>E113</f>
        <v>266</v>
      </c>
      <c r="F112" s="28">
        <f>F113</f>
        <v>266</v>
      </c>
    </row>
    <row r="113" spans="1:6" ht="75">
      <c r="A113" s="34">
        <f t="shared" si="1"/>
        <v>106</v>
      </c>
      <c r="B113" s="1" t="s">
        <v>45</v>
      </c>
      <c r="C113" s="1" t="s">
        <v>294</v>
      </c>
      <c r="D113" s="20" t="s">
        <v>295</v>
      </c>
      <c r="E113" s="28">
        <f>E114</f>
        <v>266</v>
      </c>
      <c r="F113" s="28">
        <f>F114</f>
        <v>266</v>
      </c>
    </row>
    <row r="114" spans="1:6" ht="135">
      <c r="A114" s="34">
        <f t="shared" si="1"/>
        <v>107</v>
      </c>
      <c r="B114" s="1" t="s">
        <v>45</v>
      </c>
      <c r="C114" s="1" t="s">
        <v>290</v>
      </c>
      <c r="D114" s="17" t="s">
        <v>289</v>
      </c>
      <c r="E114" s="28">
        <f>E115+E116+E117+E118</f>
        <v>266</v>
      </c>
      <c r="F114" s="28">
        <f>F115+F116+F117+F118</f>
        <v>266</v>
      </c>
    </row>
    <row r="115" spans="1:6" ht="120">
      <c r="A115" s="34">
        <f t="shared" si="1"/>
        <v>108</v>
      </c>
      <c r="B115" s="1" t="s">
        <v>8</v>
      </c>
      <c r="C115" s="1" t="s">
        <v>170</v>
      </c>
      <c r="D115" s="21" t="s">
        <v>171</v>
      </c>
      <c r="E115" s="28">
        <v>5</v>
      </c>
      <c r="F115" s="28">
        <v>5</v>
      </c>
    </row>
    <row r="116" spans="1:6" ht="120">
      <c r="A116" s="34">
        <f t="shared" si="1"/>
        <v>109</v>
      </c>
      <c r="B116" s="1" t="s">
        <v>280</v>
      </c>
      <c r="C116" s="1" t="s">
        <v>170</v>
      </c>
      <c r="D116" s="21" t="s">
        <v>171</v>
      </c>
      <c r="E116" s="28">
        <v>10</v>
      </c>
      <c r="F116" s="28">
        <v>10</v>
      </c>
    </row>
    <row r="117" spans="1:6" ht="120">
      <c r="A117" s="34">
        <f t="shared" si="1"/>
        <v>110</v>
      </c>
      <c r="B117" s="1" t="s">
        <v>26</v>
      </c>
      <c r="C117" s="1" t="s">
        <v>170</v>
      </c>
      <c r="D117" s="21" t="s">
        <v>171</v>
      </c>
      <c r="E117" s="28">
        <v>250</v>
      </c>
      <c r="F117" s="28">
        <v>250</v>
      </c>
    </row>
    <row r="118" spans="1:6" ht="135">
      <c r="A118" s="34">
        <f t="shared" si="1"/>
        <v>111</v>
      </c>
      <c r="B118" s="1" t="s">
        <v>8</v>
      </c>
      <c r="C118" s="1" t="s">
        <v>172</v>
      </c>
      <c r="D118" s="21" t="s">
        <v>173</v>
      </c>
      <c r="E118" s="28">
        <v>1</v>
      </c>
      <c r="F118" s="28">
        <v>1</v>
      </c>
    </row>
    <row r="119" spans="1:6" ht="31.2">
      <c r="A119" s="34">
        <f t="shared" si="1"/>
        <v>112</v>
      </c>
      <c r="B119" s="14" t="s">
        <v>45</v>
      </c>
      <c r="C119" s="14" t="s">
        <v>300</v>
      </c>
      <c r="D119" s="15" t="s">
        <v>301</v>
      </c>
      <c r="E119" s="27">
        <f>E120</f>
        <v>30</v>
      </c>
      <c r="F119" s="27">
        <f>F120</f>
        <v>30</v>
      </c>
    </row>
    <row r="120" spans="1:6" ht="15">
      <c r="A120" s="34">
        <f t="shared" si="1"/>
        <v>113</v>
      </c>
      <c r="B120" s="1" t="s">
        <v>45</v>
      </c>
      <c r="C120" s="1" t="s">
        <v>302</v>
      </c>
      <c r="D120" s="2" t="s">
        <v>303</v>
      </c>
      <c r="E120" s="28">
        <f>E121</f>
        <v>30</v>
      </c>
      <c r="F120" s="28">
        <f>F121</f>
        <v>30</v>
      </c>
    </row>
    <row r="121" spans="1:6" ht="45">
      <c r="A121" s="34">
        <f t="shared" si="1"/>
        <v>114</v>
      </c>
      <c r="B121" s="1" t="s">
        <v>26</v>
      </c>
      <c r="C121" s="1" t="s">
        <v>304</v>
      </c>
      <c r="D121" s="2" t="s">
        <v>305</v>
      </c>
      <c r="E121" s="28">
        <v>30</v>
      </c>
      <c r="F121" s="28">
        <v>30</v>
      </c>
    </row>
    <row r="122" spans="1:6" ht="24" customHeight="1">
      <c r="A122" s="34">
        <f t="shared" si="1"/>
        <v>115</v>
      </c>
      <c r="B122" s="14" t="s">
        <v>45</v>
      </c>
      <c r="C122" s="14" t="s">
        <v>191</v>
      </c>
      <c r="D122" s="15" t="s">
        <v>177</v>
      </c>
      <c r="E122" s="27">
        <f>E123+E177</f>
        <v>640709.76682000002</v>
      </c>
      <c r="F122" s="27">
        <f>F123+F177</f>
        <v>539776.87079000007</v>
      </c>
    </row>
    <row r="123" spans="1:6" ht="78">
      <c r="A123" s="34">
        <f t="shared" si="1"/>
        <v>116</v>
      </c>
      <c r="B123" s="4" t="s">
        <v>45</v>
      </c>
      <c r="C123" s="4" t="s">
        <v>193</v>
      </c>
      <c r="D123" s="5" t="s">
        <v>178</v>
      </c>
      <c r="E123" s="26">
        <f>E124+E143+E170</f>
        <v>639909.76682000002</v>
      </c>
      <c r="F123" s="26">
        <f>F124+F143+F170</f>
        <v>538976.87079000007</v>
      </c>
    </row>
    <row r="124" spans="1:6" ht="46.8">
      <c r="A124" s="34">
        <f t="shared" si="1"/>
        <v>117</v>
      </c>
      <c r="B124" s="4" t="s">
        <v>45</v>
      </c>
      <c r="C124" s="4" t="s">
        <v>192</v>
      </c>
      <c r="D124" s="6" t="s">
        <v>179</v>
      </c>
      <c r="E124" s="18">
        <f>E129+E133+E135+E137+E131+E125+E127</f>
        <v>126404.85682</v>
      </c>
      <c r="F124" s="18">
        <f>F129+F133+F135+F137+F131+F125+F127</f>
        <v>25237.56079</v>
      </c>
    </row>
    <row r="125" spans="1:6" ht="150">
      <c r="A125" s="34"/>
      <c r="B125" s="7" t="s">
        <v>45</v>
      </c>
      <c r="C125" s="7" t="s">
        <v>329</v>
      </c>
      <c r="D125" s="13" t="s">
        <v>330</v>
      </c>
      <c r="E125" s="18">
        <f>E126</f>
        <v>20000</v>
      </c>
      <c r="F125" s="18">
        <f>F126</f>
        <v>0</v>
      </c>
    </row>
    <row r="126" spans="1:6" ht="150">
      <c r="A126" s="34"/>
      <c r="B126" s="7" t="s">
        <v>196</v>
      </c>
      <c r="C126" s="7" t="s">
        <v>331</v>
      </c>
      <c r="D126" s="12" t="s">
        <v>332</v>
      </c>
      <c r="E126" s="19">
        <v>20000</v>
      </c>
      <c r="F126" s="19">
        <v>0</v>
      </c>
    </row>
    <row r="127" spans="1:6" ht="195">
      <c r="A127" s="34"/>
      <c r="B127" s="7" t="s">
        <v>45</v>
      </c>
      <c r="C127" s="7" t="s">
        <v>333</v>
      </c>
      <c r="D127" s="45" t="s">
        <v>334</v>
      </c>
      <c r="E127" s="18">
        <f>E128</f>
        <v>64464</v>
      </c>
      <c r="F127" s="18">
        <f>F128</f>
        <v>0</v>
      </c>
    </row>
    <row r="128" spans="1:6" ht="180">
      <c r="A128" s="34"/>
      <c r="B128" s="7" t="s">
        <v>196</v>
      </c>
      <c r="C128" s="7" t="s">
        <v>335</v>
      </c>
      <c r="D128" s="12" t="s">
        <v>336</v>
      </c>
      <c r="E128" s="19">
        <v>64464</v>
      </c>
      <c r="F128" s="19">
        <v>0</v>
      </c>
    </row>
    <row r="129" spans="1:6" ht="90">
      <c r="A129" s="34">
        <f>A124+1</f>
        <v>118</v>
      </c>
      <c r="B129" s="7" t="s">
        <v>45</v>
      </c>
      <c r="C129" s="7" t="s">
        <v>194</v>
      </c>
      <c r="D129" s="8" t="s">
        <v>195</v>
      </c>
      <c r="E129" s="19">
        <f>E130</f>
        <v>14905.7</v>
      </c>
      <c r="F129" s="19">
        <f>F130</f>
        <v>15186.9</v>
      </c>
    </row>
    <row r="130" spans="1:6" ht="105">
      <c r="A130" s="34">
        <f t="shared" si="1"/>
        <v>119</v>
      </c>
      <c r="B130" s="7" t="s">
        <v>196</v>
      </c>
      <c r="C130" s="7" t="s">
        <v>197</v>
      </c>
      <c r="D130" s="9" t="s">
        <v>198</v>
      </c>
      <c r="E130" s="19">
        <v>14905.7</v>
      </c>
      <c r="F130" s="19">
        <v>15186.9</v>
      </c>
    </row>
    <row r="131" spans="1:6" ht="45">
      <c r="A131" s="34">
        <f t="shared" si="1"/>
        <v>120</v>
      </c>
      <c r="B131" s="7" t="s">
        <v>45</v>
      </c>
      <c r="C131" s="7" t="s">
        <v>317</v>
      </c>
      <c r="D131" s="9" t="s">
        <v>318</v>
      </c>
      <c r="E131" s="19">
        <f>E132</f>
        <v>4768.2350699999997</v>
      </c>
      <c r="F131" s="19">
        <f>F132</f>
        <v>5925.5273299999999</v>
      </c>
    </row>
    <row r="132" spans="1:6" ht="60">
      <c r="A132" s="34">
        <f t="shared" si="1"/>
        <v>121</v>
      </c>
      <c r="B132" s="7" t="s">
        <v>196</v>
      </c>
      <c r="C132" s="7" t="s">
        <v>319</v>
      </c>
      <c r="D132" s="9" t="s">
        <v>320</v>
      </c>
      <c r="E132" s="19">
        <v>4768.2350699999997</v>
      </c>
      <c r="F132" s="19">
        <v>5925.5273299999999</v>
      </c>
    </row>
    <row r="133" spans="1:6" ht="30">
      <c r="A133" s="34">
        <f t="shared" si="1"/>
        <v>122</v>
      </c>
      <c r="B133" s="7" t="s">
        <v>45</v>
      </c>
      <c r="C133" s="7" t="s">
        <v>271</v>
      </c>
      <c r="D133" s="12" t="s">
        <v>269</v>
      </c>
      <c r="E133" s="19">
        <f>E134</f>
        <v>73.400000000000006</v>
      </c>
      <c r="F133" s="19">
        <f>F134</f>
        <v>73.5</v>
      </c>
    </row>
    <row r="134" spans="1:6" ht="45">
      <c r="A134" s="34">
        <f t="shared" si="1"/>
        <v>123</v>
      </c>
      <c r="B134" s="7" t="s">
        <v>196</v>
      </c>
      <c r="C134" s="7" t="s">
        <v>272</v>
      </c>
      <c r="D134" s="12" t="s">
        <v>270</v>
      </c>
      <c r="E134" s="19">
        <v>73.400000000000006</v>
      </c>
      <c r="F134" s="19">
        <v>73.5</v>
      </c>
    </row>
    <row r="135" spans="1:6" ht="45">
      <c r="A135" s="34">
        <f t="shared" si="1"/>
        <v>124</v>
      </c>
      <c r="B135" s="7" t="s">
        <v>45</v>
      </c>
      <c r="C135" s="7" t="s">
        <v>199</v>
      </c>
      <c r="D135" s="9" t="s">
        <v>200</v>
      </c>
      <c r="E135" s="19">
        <f>E136</f>
        <v>19110.121749999998</v>
      </c>
      <c r="F135" s="19">
        <f>F136</f>
        <v>968.23346000000004</v>
      </c>
    </row>
    <row r="136" spans="1:6" ht="60">
      <c r="A136" s="34">
        <f t="shared" si="1"/>
        <v>125</v>
      </c>
      <c r="B136" s="7" t="s">
        <v>196</v>
      </c>
      <c r="C136" s="7" t="s">
        <v>201</v>
      </c>
      <c r="D136" s="9" t="s">
        <v>202</v>
      </c>
      <c r="E136" s="19">
        <f>19110.1+0.0061+0.01565</f>
        <v>19110.121749999998</v>
      </c>
      <c r="F136" s="19">
        <f>968.2+0.03346</f>
        <v>968.23346000000004</v>
      </c>
    </row>
    <row r="137" spans="1:6" ht="15">
      <c r="A137" s="34">
        <f t="shared" si="1"/>
        <v>126</v>
      </c>
      <c r="B137" s="7" t="s">
        <v>45</v>
      </c>
      <c r="C137" s="7" t="s">
        <v>203</v>
      </c>
      <c r="D137" s="9" t="s">
        <v>204</v>
      </c>
      <c r="E137" s="19">
        <f>E138</f>
        <v>3083.4</v>
      </c>
      <c r="F137" s="19">
        <f>F138</f>
        <v>3083.4</v>
      </c>
    </row>
    <row r="138" spans="1:6" ht="30">
      <c r="A138" s="34">
        <f t="shared" si="1"/>
        <v>127</v>
      </c>
      <c r="B138" s="7" t="s">
        <v>45</v>
      </c>
      <c r="C138" s="7" t="s">
        <v>205</v>
      </c>
      <c r="D138" s="9" t="s">
        <v>206</v>
      </c>
      <c r="E138" s="19">
        <f>SUM(E139:E142)</f>
        <v>3083.4</v>
      </c>
      <c r="F138" s="19">
        <f>SUM(F139:F142)</f>
        <v>3083.4</v>
      </c>
    </row>
    <row r="139" spans="1:6" ht="60">
      <c r="A139" s="34">
        <f t="shared" si="1"/>
        <v>128</v>
      </c>
      <c r="B139" s="7" t="s">
        <v>196</v>
      </c>
      <c r="C139" s="7" t="s">
        <v>207</v>
      </c>
      <c r="D139" s="9" t="s">
        <v>208</v>
      </c>
      <c r="E139" s="19">
        <v>810.5</v>
      </c>
      <c r="F139" s="19">
        <v>810.5</v>
      </c>
    </row>
    <row r="140" spans="1:6" ht="60">
      <c r="A140" s="34">
        <f t="shared" si="1"/>
        <v>129</v>
      </c>
      <c r="B140" s="7" t="s">
        <v>196</v>
      </c>
      <c r="C140" s="7" t="s">
        <v>209</v>
      </c>
      <c r="D140" s="9" t="s">
        <v>210</v>
      </c>
      <c r="E140" s="19">
        <v>84.4</v>
      </c>
      <c r="F140" s="19">
        <v>84.4</v>
      </c>
    </row>
    <row r="141" spans="1:6" ht="90">
      <c r="A141" s="34">
        <f t="shared" si="1"/>
        <v>130</v>
      </c>
      <c r="B141" s="7" t="s">
        <v>196</v>
      </c>
      <c r="C141" s="7" t="s">
        <v>211</v>
      </c>
      <c r="D141" s="9" t="s">
        <v>296</v>
      </c>
      <c r="E141" s="19">
        <v>1278</v>
      </c>
      <c r="F141" s="19">
        <v>1278</v>
      </c>
    </row>
    <row r="142" spans="1:6" ht="75">
      <c r="A142" s="34">
        <f t="shared" ref="A142:A180" si="2">A141+1</f>
        <v>131</v>
      </c>
      <c r="B142" s="7" t="s">
        <v>196</v>
      </c>
      <c r="C142" s="7" t="s">
        <v>212</v>
      </c>
      <c r="D142" s="10" t="s">
        <v>213</v>
      </c>
      <c r="E142" s="19">
        <v>910.5</v>
      </c>
      <c r="F142" s="19">
        <v>910.5</v>
      </c>
    </row>
    <row r="143" spans="1:6" ht="62.4">
      <c r="A143" s="34">
        <f t="shared" si="2"/>
        <v>132</v>
      </c>
      <c r="B143" s="4" t="s">
        <v>45</v>
      </c>
      <c r="C143" s="4" t="s">
        <v>273</v>
      </c>
      <c r="D143" s="11" t="s">
        <v>214</v>
      </c>
      <c r="E143" s="18">
        <f>E144+E162+E166+E168+E164</f>
        <v>494567.2</v>
      </c>
      <c r="F143" s="18">
        <f>F144+F162+F166+F168+F164</f>
        <v>494748.5</v>
      </c>
    </row>
    <row r="144" spans="1:6" ht="60">
      <c r="A144" s="34">
        <f t="shared" si="2"/>
        <v>133</v>
      </c>
      <c r="B144" s="7" t="s">
        <v>45</v>
      </c>
      <c r="C144" s="7" t="s">
        <v>215</v>
      </c>
      <c r="D144" s="10" t="s">
        <v>216</v>
      </c>
      <c r="E144" s="19">
        <f>SUM(E145:E161)</f>
        <v>474654.4</v>
      </c>
      <c r="F144" s="19">
        <f>SUM(F145:F161)</f>
        <v>474654.4</v>
      </c>
    </row>
    <row r="145" spans="1:6" ht="165">
      <c r="A145" s="34">
        <f t="shared" si="2"/>
        <v>134</v>
      </c>
      <c r="B145" s="7" t="s">
        <v>196</v>
      </c>
      <c r="C145" s="7" t="s">
        <v>217</v>
      </c>
      <c r="D145" s="10" t="s">
        <v>218</v>
      </c>
      <c r="E145" s="19">
        <v>895.1</v>
      </c>
      <c r="F145" s="19">
        <v>895.1</v>
      </c>
    </row>
    <row r="146" spans="1:6" ht="405">
      <c r="A146" s="34">
        <f t="shared" si="2"/>
        <v>135</v>
      </c>
      <c r="B146" s="7" t="s">
        <v>196</v>
      </c>
      <c r="C146" s="7" t="s">
        <v>219</v>
      </c>
      <c r="D146" s="10" t="s">
        <v>220</v>
      </c>
      <c r="E146" s="19">
        <v>55379.9</v>
      </c>
      <c r="F146" s="19">
        <v>55379.9</v>
      </c>
    </row>
    <row r="147" spans="1:6" ht="409.6">
      <c r="A147" s="34">
        <f t="shared" si="2"/>
        <v>136</v>
      </c>
      <c r="B147" s="7" t="s">
        <v>196</v>
      </c>
      <c r="C147" s="7" t="s">
        <v>221</v>
      </c>
      <c r="D147" s="10" t="s">
        <v>222</v>
      </c>
      <c r="E147" s="19">
        <v>45443.4</v>
      </c>
      <c r="F147" s="19">
        <v>45443.4</v>
      </c>
    </row>
    <row r="148" spans="1:6" ht="180">
      <c r="A148" s="34">
        <f t="shared" si="2"/>
        <v>137</v>
      </c>
      <c r="B148" s="7" t="s">
        <v>196</v>
      </c>
      <c r="C148" s="7" t="s">
        <v>223</v>
      </c>
      <c r="D148" s="10" t="s">
        <v>224</v>
      </c>
      <c r="E148" s="19">
        <v>60.1</v>
      </c>
      <c r="F148" s="19">
        <v>60.1</v>
      </c>
    </row>
    <row r="149" spans="1:6" ht="150">
      <c r="A149" s="34">
        <f t="shared" si="2"/>
        <v>138</v>
      </c>
      <c r="B149" s="7" t="s">
        <v>196</v>
      </c>
      <c r="C149" s="7" t="s">
        <v>225</v>
      </c>
      <c r="D149" s="10" t="s">
        <v>226</v>
      </c>
      <c r="E149" s="19">
        <v>873.5</v>
      </c>
      <c r="F149" s="19">
        <v>873.5</v>
      </c>
    </row>
    <row r="150" spans="1:6" ht="180">
      <c r="A150" s="34">
        <f t="shared" si="2"/>
        <v>139</v>
      </c>
      <c r="B150" s="7" t="s">
        <v>196</v>
      </c>
      <c r="C150" s="7" t="s">
        <v>227</v>
      </c>
      <c r="D150" s="10" t="s">
        <v>228</v>
      </c>
      <c r="E150" s="19">
        <v>804.6</v>
      </c>
      <c r="F150" s="19">
        <v>804.6</v>
      </c>
    </row>
    <row r="151" spans="1:6" ht="180">
      <c r="A151" s="34">
        <f t="shared" si="2"/>
        <v>140</v>
      </c>
      <c r="B151" s="7" t="s">
        <v>196</v>
      </c>
      <c r="C151" s="7" t="s">
        <v>229</v>
      </c>
      <c r="D151" s="10" t="s">
        <v>230</v>
      </c>
      <c r="E151" s="19">
        <v>162.69999999999999</v>
      </c>
      <c r="F151" s="19">
        <v>162.69999999999999</v>
      </c>
    </row>
    <row r="152" spans="1:6" ht="165">
      <c r="A152" s="34">
        <f t="shared" si="2"/>
        <v>141</v>
      </c>
      <c r="B152" s="7" t="s">
        <v>196</v>
      </c>
      <c r="C152" s="7" t="s">
        <v>231</v>
      </c>
      <c r="D152" s="10" t="s">
        <v>232</v>
      </c>
      <c r="E152" s="19">
        <v>2948.9</v>
      </c>
      <c r="F152" s="19">
        <v>2948.9</v>
      </c>
    </row>
    <row r="153" spans="1:6" ht="285">
      <c r="A153" s="34">
        <f t="shared" si="2"/>
        <v>142</v>
      </c>
      <c r="B153" s="7" t="s">
        <v>196</v>
      </c>
      <c r="C153" s="7" t="s">
        <v>233</v>
      </c>
      <c r="D153" s="10" t="s">
        <v>234</v>
      </c>
      <c r="E153" s="19">
        <v>641.4</v>
      </c>
      <c r="F153" s="19">
        <v>641.4</v>
      </c>
    </row>
    <row r="154" spans="1:6" ht="409.6">
      <c r="A154" s="34">
        <f t="shared" si="2"/>
        <v>143</v>
      </c>
      <c r="B154" s="7" t="s">
        <v>196</v>
      </c>
      <c r="C154" s="7" t="s">
        <v>235</v>
      </c>
      <c r="D154" s="10" t="s">
        <v>236</v>
      </c>
      <c r="E154" s="19">
        <v>192160.1</v>
      </c>
      <c r="F154" s="19">
        <v>192160.1</v>
      </c>
    </row>
    <row r="155" spans="1:6" ht="195">
      <c r="A155" s="34">
        <f t="shared" si="2"/>
        <v>144</v>
      </c>
      <c r="B155" s="7" t="s">
        <v>196</v>
      </c>
      <c r="C155" s="7" t="s">
        <v>237</v>
      </c>
      <c r="D155" s="10" t="s">
        <v>238</v>
      </c>
      <c r="E155" s="19">
        <v>17065.3</v>
      </c>
      <c r="F155" s="19">
        <v>17065.3</v>
      </c>
    </row>
    <row r="156" spans="1:6" ht="135">
      <c r="A156" s="34">
        <f t="shared" si="2"/>
        <v>145</v>
      </c>
      <c r="B156" s="7" t="s">
        <v>196</v>
      </c>
      <c r="C156" s="7" t="s">
        <v>239</v>
      </c>
      <c r="D156" s="10" t="s">
        <v>240</v>
      </c>
      <c r="E156" s="19">
        <v>13324.2</v>
      </c>
      <c r="F156" s="19">
        <v>13324.2</v>
      </c>
    </row>
    <row r="157" spans="1:6" ht="270">
      <c r="A157" s="34">
        <f t="shared" si="2"/>
        <v>146</v>
      </c>
      <c r="B157" s="7" t="s">
        <v>196</v>
      </c>
      <c r="C157" s="7" t="s">
        <v>241</v>
      </c>
      <c r="D157" s="10" t="s">
        <v>242</v>
      </c>
      <c r="E157" s="19">
        <f>19940.4-12233.6</f>
        <v>7706.8000000000011</v>
      </c>
      <c r="F157" s="19">
        <f>19940.4-12233.6</f>
        <v>7706.8000000000011</v>
      </c>
    </row>
    <row r="158" spans="1:6" ht="405">
      <c r="A158" s="34">
        <f t="shared" si="2"/>
        <v>147</v>
      </c>
      <c r="B158" s="7" t="s">
        <v>196</v>
      </c>
      <c r="C158" s="7" t="s">
        <v>243</v>
      </c>
      <c r="D158" s="10" t="s">
        <v>244</v>
      </c>
      <c r="E158" s="19">
        <v>126488</v>
      </c>
      <c r="F158" s="19">
        <v>126488</v>
      </c>
    </row>
    <row r="159" spans="1:6" ht="180">
      <c r="A159" s="34">
        <f t="shared" si="2"/>
        <v>148</v>
      </c>
      <c r="B159" s="7" t="s">
        <v>196</v>
      </c>
      <c r="C159" s="7" t="s">
        <v>245</v>
      </c>
      <c r="D159" s="10" t="s">
        <v>246</v>
      </c>
      <c r="E159" s="19">
        <v>889.9</v>
      </c>
      <c r="F159" s="19">
        <v>889.9</v>
      </c>
    </row>
    <row r="160" spans="1:6" ht="150">
      <c r="A160" s="34">
        <f t="shared" si="2"/>
        <v>149</v>
      </c>
      <c r="B160" s="7" t="s">
        <v>196</v>
      </c>
      <c r="C160" s="7" t="s">
        <v>247</v>
      </c>
      <c r="D160" s="10" t="s">
        <v>248</v>
      </c>
      <c r="E160" s="19">
        <v>9617.1</v>
      </c>
      <c r="F160" s="19">
        <v>9617.1</v>
      </c>
    </row>
    <row r="161" spans="1:6" ht="240">
      <c r="A161" s="34">
        <f t="shared" si="2"/>
        <v>150</v>
      </c>
      <c r="B161" s="7" t="s">
        <v>196</v>
      </c>
      <c r="C161" s="7" t="s">
        <v>249</v>
      </c>
      <c r="D161" s="10" t="s">
        <v>250</v>
      </c>
      <c r="E161" s="19">
        <v>193.4</v>
      </c>
      <c r="F161" s="19">
        <v>193.4</v>
      </c>
    </row>
    <row r="162" spans="1:6" ht="135">
      <c r="A162" s="34">
        <f t="shared" si="2"/>
        <v>151</v>
      </c>
      <c r="B162" s="7" t="s">
        <v>45</v>
      </c>
      <c r="C162" s="7" t="s">
        <v>251</v>
      </c>
      <c r="D162" s="10" t="s">
        <v>252</v>
      </c>
      <c r="E162" s="19">
        <f>E163</f>
        <v>2880.5</v>
      </c>
      <c r="F162" s="19">
        <f>F163</f>
        <v>2880.5</v>
      </c>
    </row>
    <row r="163" spans="1:6" ht="135">
      <c r="A163" s="34">
        <f t="shared" si="2"/>
        <v>152</v>
      </c>
      <c r="B163" s="7" t="s">
        <v>196</v>
      </c>
      <c r="C163" s="7" t="s">
        <v>253</v>
      </c>
      <c r="D163" s="9" t="s">
        <v>254</v>
      </c>
      <c r="E163" s="19">
        <v>2880.5</v>
      </c>
      <c r="F163" s="19">
        <v>2880.5</v>
      </c>
    </row>
    <row r="164" spans="1:6" ht="135">
      <c r="A164" s="34">
        <f t="shared" si="2"/>
        <v>153</v>
      </c>
      <c r="B164" s="7" t="s">
        <v>45</v>
      </c>
      <c r="C164" s="7" t="s">
        <v>307</v>
      </c>
      <c r="D164" s="9" t="s">
        <v>308</v>
      </c>
      <c r="E164" s="19">
        <f>E165</f>
        <v>12233.599999999999</v>
      </c>
      <c r="F164" s="19">
        <f>F165</f>
        <v>12233.599999999999</v>
      </c>
    </row>
    <row r="165" spans="1:6" ht="120">
      <c r="A165" s="34">
        <f t="shared" si="2"/>
        <v>154</v>
      </c>
      <c r="B165" s="7" t="s">
        <v>196</v>
      </c>
      <c r="C165" s="7" t="s">
        <v>309</v>
      </c>
      <c r="D165" s="9" t="s">
        <v>310</v>
      </c>
      <c r="E165" s="19">
        <f>3547.74442+8685.85558</f>
        <v>12233.599999999999</v>
      </c>
      <c r="F165" s="19">
        <f>3792.41543+8441.18457</f>
        <v>12233.599999999999</v>
      </c>
    </row>
    <row r="166" spans="1:6" ht="75">
      <c r="A166" s="34">
        <f t="shared" si="2"/>
        <v>155</v>
      </c>
      <c r="B166" s="7" t="s">
        <v>45</v>
      </c>
      <c r="C166" s="7" t="s">
        <v>255</v>
      </c>
      <c r="D166" s="9" t="s">
        <v>256</v>
      </c>
      <c r="E166" s="19">
        <f>E167</f>
        <v>4797.5</v>
      </c>
      <c r="F166" s="19">
        <f>F167</f>
        <v>4979</v>
      </c>
    </row>
    <row r="167" spans="1:6" ht="90">
      <c r="A167" s="34">
        <f t="shared" si="2"/>
        <v>156</v>
      </c>
      <c r="B167" s="7" t="s">
        <v>196</v>
      </c>
      <c r="C167" s="7" t="s">
        <v>257</v>
      </c>
      <c r="D167" s="9" t="s">
        <v>258</v>
      </c>
      <c r="E167" s="19">
        <v>4797.5</v>
      </c>
      <c r="F167" s="19">
        <v>4979</v>
      </c>
    </row>
    <row r="168" spans="1:6" ht="105">
      <c r="A168" s="34">
        <f t="shared" si="2"/>
        <v>157</v>
      </c>
      <c r="B168" s="7" t="s">
        <v>45</v>
      </c>
      <c r="C168" s="7" t="s">
        <v>259</v>
      </c>
      <c r="D168" s="9" t="s">
        <v>260</v>
      </c>
      <c r="E168" s="19">
        <f>E169</f>
        <v>1.2</v>
      </c>
      <c r="F168" s="19">
        <f>F169</f>
        <v>1</v>
      </c>
    </row>
    <row r="169" spans="1:6" ht="120">
      <c r="A169" s="34">
        <f t="shared" si="2"/>
        <v>158</v>
      </c>
      <c r="B169" s="7" t="s">
        <v>196</v>
      </c>
      <c r="C169" s="7" t="s">
        <v>261</v>
      </c>
      <c r="D169" s="9" t="s">
        <v>262</v>
      </c>
      <c r="E169" s="19">
        <v>1.2</v>
      </c>
      <c r="F169" s="19">
        <v>1</v>
      </c>
    </row>
    <row r="170" spans="1:6" ht="15.6">
      <c r="A170" s="34">
        <f t="shared" si="2"/>
        <v>159</v>
      </c>
      <c r="B170" s="4" t="s">
        <v>45</v>
      </c>
      <c r="C170" s="4" t="s">
        <v>311</v>
      </c>
      <c r="D170" s="35" t="s">
        <v>312</v>
      </c>
      <c r="E170" s="18">
        <f>E173+E175+E171</f>
        <v>18937.71</v>
      </c>
      <c r="F170" s="18">
        <f>F173+F175+F171</f>
        <v>18990.809999999998</v>
      </c>
    </row>
    <row r="171" spans="1:6" ht="150">
      <c r="A171" s="34">
        <f t="shared" si="2"/>
        <v>160</v>
      </c>
      <c r="B171" s="40" t="s">
        <v>45</v>
      </c>
      <c r="C171" s="41" t="s">
        <v>325</v>
      </c>
      <c r="D171" s="42" t="s">
        <v>326</v>
      </c>
      <c r="E171" s="19">
        <f>E172</f>
        <v>2289.41</v>
      </c>
      <c r="F171" s="19">
        <f>F172</f>
        <v>2289.41</v>
      </c>
    </row>
    <row r="172" spans="1:6" ht="150">
      <c r="A172" s="34">
        <f t="shared" si="2"/>
        <v>161</v>
      </c>
      <c r="B172" s="40" t="s">
        <v>196</v>
      </c>
      <c r="C172" s="41" t="s">
        <v>327</v>
      </c>
      <c r="D172" s="42" t="s">
        <v>328</v>
      </c>
      <c r="E172" s="19">
        <v>2289.41</v>
      </c>
      <c r="F172" s="19">
        <v>2289.41</v>
      </c>
    </row>
    <row r="173" spans="1:6" ht="120">
      <c r="A173" s="34">
        <f t="shared" si="2"/>
        <v>162</v>
      </c>
      <c r="B173" s="40" t="s">
        <v>45</v>
      </c>
      <c r="C173" s="41" t="s">
        <v>313</v>
      </c>
      <c r="D173" s="42" t="s">
        <v>314</v>
      </c>
      <c r="E173" s="19">
        <f>E174</f>
        <v>16170.8</v>
      </c>
      <c r="F173" s="19">
        <v>16170.8</v>
      </c>
    </row>
    <row r="174" spans="1:6" ht="120">
      <c r="A174" s="34">
        <f t="shared" si="2"/>
        <v>163</v>
      </c>
      <c r="B174" s="40" t="s">
        <v>196</v>
      </c>
      <c r="C174" s="41" t="s">
        <v>315</v>
      </c>
      <c r="D174" s="42" t="s">
        <v>316</v>
      </c>
      <c r="E174" s="19">
        <v>16170.8</v>
      </c>
      <c r="F174" s="19">
        <v>16170.8</v>
      </c>
    </row>
    <row r="175" spans="1:6" ht="45">
      <c r="A175" s="34">
        <f t="shared" si="2"/>
        <v>164</v>
      </c>
      <c r="B175" s="40" t="s">
        <v>45</v>
      </c>
      <c r="C175" s="41" t="s">
        <v>321</v>
      </c>
      <c r="D175" s="42" t="s">
        <v>322</v>
      </c>
      <c r="E175" s="19">
        <f>E176</f>
        <v>477.5</v>
      </c>
      <c r="F175" s="19">
        <f>F176</f>
        <v>530.6</v>
      </c>
    </row>
    <row r="176" spans="1:6" ht="75">
      <c r="A176" s="34">
        <f t="shared" si="2"/>
        <v>165</v>
      </c>
      <c r="B176" s="40" t="s">
        <v>196</v>
      </c>
      <c r="C176" s="41" t="s">
        <v>323</v>
      </c>
      <c r="D176" s="9" t="s">
        <v>324</v>
      </c>
      <c r="E176" s="19">
        <v>477.5</v>
      </c>
      <c r="F176" s="19">
        <v>530.6</v>
      </c>
    </row>
    <row r="177" spans="1:6" ht="31.2">
      <c r="A177" s="34">
        <f t="shared" si="2"/>
        <v>166</v>
      </c>
      <c r="B177" s="1" t="s">
        <v>45</v>
      </c>
      <c r="C177" s="14" t="s">
        <v>174</v>
      </c>
      <c r="D177" s="15" t="s">
        <v>39</v>
      </c>
      <c r="E177" s="27">
        <f>E178</f>
        <v>800</v>
      </c>
      <c r="F177" s="27">
        <f>F178</f>
        <v>800</v>
      </c>
    </row>
    <row r="178" spans="1:6" ht="30">
      <c r="A178" s="34">
        <f t="shared" si="2"/>
        <v>167</v>
      </c>
      <c r="B178" s="1" t="s">
        <v>45</v>
      </c>
      <c r="C178" s="1" t="s">
        <v>176</v>
      </c>
      <c r="D178" s="2" t="s">
        <v>40</v>
      </c>
      <c r="E178" s="28">
        <f>SUM(E179:E179)</f>
        <v>800</v>
      </c>
      <c r="F178" s="28">
        <f>SUM(F179:F179)</f>
        <v>800</v>
      </c>
    </row>
    <row r="179" spans="1:6" ht="30">
      <c r="A179" s="34">
        <f t="shared" si="2"/>
        <v>168</v>
      </c>
      <c r="B179" s="1" t="s">
        <v>279</v>
      </c>
      <c r="C179" s="1" t="s">
        <v>175</v>
      </c>
      <c r="D179" s="2" t="s">
        <v>40</v>
      </c>
      <c r="E179" s="28">
        <v>800</v>
      </c>
      <c r="F179" s="28">
        <v>800</v>
      </c>
    </row>
    <row r="180" spans="1:6" ht="15.6">
      <c r="A180" s="34">
        <f t="shared" si="2"/>
        <v>169</v>
      </c>
      <c r="B180" s="50" t="s">
        <v>337</v>
      </c>
      <c r="C180" s="50"/>
      <c r="D180" s="50"/>
      <c r="E180" s="29">
        <f>E9+E122</f>
        <v>1382395.96682</v>
      </c>
      <c r="F180" s="29">
        <f>F9+F122</f>
        <v>1311780.4707900002</v>
      </c>
    </row>
    <row r="183" spans="1:6">
      <c r="E183" s="37"/>
      <c r="F183" s="37"/>
    </row>
    <row r="185" spans="1:6">
      <c r="E185" s="36"/>
      <c r="F185" s="36"/>
    </row>
    <row r="187" spans="1:6">
      <c r="E187" s="36"/>
      <c r="F187" s="36"/>
    </row>
  </sheetData>
  <mergeCells count="10">
    <mergeCell ref="C1:F1"/>
    <mergeCell ref="F6:F7"/>
    <mergeCell ref="A2:F2"/>
    <mergeCell ref="B180:D180"/>
    <mergeCell ref="B4:E4"/>
    <mergeCell ref="A6:A7"/>
    <mergeCell ref="B6:B7"/>
    <mergeCell ref="C6:C7"/>
    <mergeCell ref="D6:D7"/>
    <mergeCell ref="E6:E7"/>
  </mergeCells>
  <pageMargins left="0.31496062992125984" right="0.19685039370078741" top="0.15748031496062992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04fobma</dc:creator>
  <dc:description>POI HSSF rep:2.53.0.159</dc:description>
  <cp:lastModifiedBy>Юлия В. Просвирнина</cp:lastModifiedBy>
  <cp:lastPrinted>2023-11-23T04:41:47Z</cp:lastPrinted>
  <dcterms:created xsi:type="dcterms:W3CDTF">2021-11-01T09:50:52Z</dcterms:created>
  <dcterms:modified xsi:type="dcterms:W3CDTF">2023-11-23T04:41:51Z</dcterms:modified>
</cp:coreProperties>
</file>