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defaultThemeVersion="124226"/>
  <mc:AlternateContent xmlns:mc="http://schemas.openxmlformats.org/markup-compatibility/2006">
    <mc:Choice Requires="x15">
      <x15ac:absPath xmlns:x15ac="http://schemas.microsoft.com/office/spreadsheetml/2010/11/ac" url="\\S-FU-N2\Shared-N\Отчет по исполнению плана по росту доходов, оптимизации расходов\2024 год\НАШ План мероприятий на 2024г\Отчеты\за 2024 год\"/>
    </mc:Choice>
  </mc:AlternateContent>
  <bookViews>
    <workbookView xWindow="0" yWindow="108" windowWidth="12312" windowHeight="5760"/>
  </bookViews>
  <sheets>
    <sheet name="ОТЧЕТ" sheetId="2" r:id="rId1"/>
  </sheets>
  <calcPr calcId="162913"/>
</workbook>
</file>

<file path=xl/calcChain.xml><?xml version="1.0" encoding="utf-8"?>
<calcChain xmlns="http://schemas.openxmlformats.org/spreadsheetml/2006/main">
  <c r="G74" i="2" l="1"/>
  <c r="G6" i="2"/>
  <c r="G34" i="2" l="1"/>
  <c r="G56" i="2"/>
  <c r="G24" i="2" l="1"/>
  <c r="G20" i="2"/>
  <c r="G87" i="2" l="1"/>
  <c r="G80" i="2"/>
  <c r="G77" i="2"/>
  <c r="G33" i="2" l="1"/>
  <c r="F33" i="2" l="1"/>
  <c r="F87" i="2" l="1"/>
  <c r="F80" i="2"/>
  <c r="F77" i="2"/>
  <c r="F24" i="2"/>
  <c r="F23" i="2"/>
  <c r="F20" i="2"/>
</calcChain>
</file>

<file path=xl/sharedStrings.xml><?xml version="1.0" encoding="utf-8"?>
<sst xmlns="http://schemas.openxmlformats.org/spreadsheetml/2006/main" count="500" uniqueCount="332">
  <si>
    <t>Наименование мероприятий</t>
  </si>
  <si>
    <t>Ответственный исполнитель</t>
  </si>
  <si>
    <t>Срок реализации</t>
  </si>
  <si>
    <t>Целевой показатель</t>
  </si>
  <si>
    <t>1</t>
  </si>
  <si>
    <t xml:space="preserve">Осуществление оценки эффективности деятельности органов местного самоуправления, являющихся главными администраторами(администраторами) доходов бюджета города </t>
  </si>
  <si>
    <t>в течение года</t>
  </si>
  <si>
    <t>тыс. руб.</t>
  </si>
  <si>
    <t>1.4</t>
  </si>
  <si>
    <t>1.4.1</t>
  </si>
  <si>
    <t>1.5</t>
  </si>
  <si>
    <t>1.1</t>
  </si>
  <si>
    <t>1.2</t>
  </si>
  <si>
    <t>коэффициент</t>
  </si>
  <si>
    <t>тыс.руб.</t>
  </si>
  <si>
    <t>до 25 числа месяца, 
следующего за отчетным кварталом</t>
  </si>
  <si>
    <t>1.2.1</t>
  </si>
  <si>
    <t>количество объектов</t>
  </si>
  <si>
    <t xml:space="preserve"> - по коэффициенту отношения суммы фактических поступлений к предусмотренным в бюджете назначениям</t>
  </si>
  <si>
    <t xml:space="preserve"> - по коэффициенту отношения суммы фактических поступлений к начисленной сумме</t>
  </si>
  <si>
    <t xml:space="preserve"> - по коэффициенту отношения суммы задолженности возникшей за отчетный период  к начисленной сумме платежей</t>
  </si>
  <si>
    <t>Проведение мероприятий по выявлению собственников  недвижимого имущества и привлечение их к налогообложению, содействие в оформлении прав собственности на  имущество физических лиц</t>
  </si>
  <si>
    <t>количество информационных сообщений</t>
  </si>
  <si>
    <t>2.1.2</t>
  </si>
  <si>
    <t>2.1.1</t>
  </si>
  <si>
    <t>2.2</t>
  </si>
  <si>
    <t>2.3</t>
  </si>
  <si>
    <t>в течение года ( с ежемесячным отчетом Главе города)</t>
  </si>
  <si>
    <t>один раз в квартал     (по отдельному графику)</t>
  </si>
  <si>
    <t>2.1</t>
  </si>
  <si>
    <t>Повышение качества предоставления государственных услуг (работ)</t>
  </si>
  <si>
    <t>Организация обязательной публичной отчетности руководителей муниципальных учреждений об итогах деятельности учреждения перед получателями оказываемых учреждением услуг, гражданами в форме проведения открытых собраний, размещение соответствующей отчетной информации на официальных сайтах учреждений в сети интернет</t>
  </si>
  <si>
    <t>Оптимизация отраслевой структуры сети учреждений</t>
  </si>
  <si>
    <t>Повышение качества финансового управления</t>
  </si>
  <si>
    <t>Проведение оценки качества финансового менеджмента в отношении подведомственных учреждений</t>
  </si>
  <si>
    <t>2.4</t>
  </si>
  <si>
    <t>2.4.1</t>
  </si>
  <si>
    <t>2.5</t>
  </si>
  <si>
    <t>Мероприятия по совершенствованию долговой политики</t>
  </si>
  <si>
    <t>Соблюдение отношения объема погашаемых долговых обязательств (за исключением долговых обязательств, привлекаемых и погашаемых в одном финансовом году) к объему налоговых, неналоговых поступлений и дотаций на выравнивание бюджетной обеспеченности на уровне не более 15%</t>
  </si>
  <si>
    <t>Соблюдение отношения объема расходов на обслуживание муниципального долга к расходам бюджета города Дивногорска, за исключением объема расходов, которые осуществляются за счет субвенций, предоставляемых из бюджетов бюджетной системы РФ, на уровне не более 5%</t>
  </si>
  <si>
    <t xml:space="preserve">Повышение эффективности муниципальных закупок (заказчикам при осуществлении закупок использовать конкурентные способы определения поставщика, исполнителя, подрядчика) </t>
  </si>
  <si>
    <t>Подготовка предложений об использовании экономии средств, сложившейся в результате осуществления закупок товаров, работ, услуг</t>
  </si>
  <si>
    <t xml:space="preserve">Совершенствование системы закупок для муниципальных нужд </t>
  </si>
  <si>
    <t>1.3.1</t>
  </si>
  <si>
    <t>1.3.2</t>
  </si>
  <si>
    <t>ежеквартально</t>
  </si>
  <si>
    <t>Повышение эффективности использования муниципального имущества</t>
  </si>
  <si>
    <t>Проведение работы по снижению задолженность по платежам в бюджет:</t>
  </si>
  <si>
    <t>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t>
  </si>
  <si>
    <t>Увеличение объема доходов от предпринимательской и иной приносящей доход деятельности подведомственных учреждений, в том числе увеличение объема указанных доходов, направляемых на укрепление материально-технической базы учреждений. Доведение плановых показателей  муниципальным учреждениям по увеличению доходов от предпринимательской и иной приносящей доход деятельности</t>
  </si>
  <si>
    <t>Реализация программ реформирования (оптимизации) бюджетной сети (по отраслям) муниципальных учреждений с учетом потребности населения в предоставлении муниципальных услуг и их качественного предоставления, с применением механизмов:
     - создание централизованных и межотраслевых муниципальных учреждений, в том числе оказывающих услуги населению в сферах образования, культуры, спорта, молодежной политики;
     - консолидация отдельных общих (обслуживающих, общехозяйственных) функций, услуг, работ;
     - укрупнение учреждений с учетом оптимальной территориальной схемы размещения и потребности населения в предоставлении муниципальных услуг, а также их качественного предоставления;
     - анализ нагрузки на бюджетную сеть (контингент, количество подведомственных учреждений, количество персонала, используемые фонды, объемы и качество предоставляемых муниципальных услуг в разрезе подведомственных учреждений);
     - передача несвойственных функций учреждений на аутсорсинг.</t>
  </si>
  <si>
    <t>в течение года (с ежеквартальным рассмотрением на рабочей группе)</t>
  </si>
  <si>
    <t>Вовлечение граждан в бюджетный процесс</t>
  </si>
  <si>
    <t>Вовлечение граждан в бюджетный процесс, в решение вопросов местного значения через механизмы инициативного бюджетирования, самообложения граждан</t>
  </si>
  <si>
    <t>ежемесячно</t>
  </si>
  <si>
    <t>количество 
проверок</t>
  </si>
  <si>
    <t>% использования имущества по назначению</t>
  </si>
  <si>
    <t>Упорядочение рынка наружной рекламы</t>
  </si>
  <si>
    <t>Меры, направленные на развитие экономического  и налогового потенциалов</t>
  </si>
  <si>
    <t>Информационная и консультационная поддержка субъектов малого и среднего предпринимательства</t>
  </si>
  <si>
    <t>1.1.1</t>
  </si>
  <si>
    <t>1.1.2</t>
  </si>
  <si>
    <t>1.1.3</t>
  </si>
  <si>
    <t>Размещение на официальном сайте администрации города или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(нормативная правовая база, информация о видах государственной (муниципальной) поддержки, проводимых конкурсах и мероприятиях), а также по вопросам популяризации ведения легального бизнеса, своевременной оплаты налогов и исполнения социальных обязательств</t>
  </si>
  <si>
    <t>Ведение реестра субъектов малого и среднего предпринимательства - получателей финансовой поддержки и размещение его на официальном сайте муниципального образования</t>
  </si>
  <si>
    <t>1.3.</t>
  </si>
  <si>
    <t>Предоставление муниципального
 имущества и земельных участков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на долгосрочной основе, в соответствии с утвержденным перечнем</t>
  </si>
  <si>
    <t>Оказание содействия субъектам
 предпринимательской деятельности в получении финансовой поддержки за счет средств  регионального бюджета</t>
  </si>
  <si>
    <t>1.4.2</t>
  </si>
  <si>
    <t>Организация подготовки публикаций в средствах массовой информации нормативных, аналитических, информационных материалов, создания и выпуска аудио- и видеосюжетов информационно-аналитического характера, изготовления и размещения роликов социальной рекламы по актуальным вопросам предпринимательской деятельности, по популяризации предпринимательской деятельности</t>
  </si>
  <si>
    <t>Проведение курсов и обучающих программ по основам экономики и предпринимательства, менеджменту и маркетингу, основам потребительских знаний, банковского и торгового дела в образовательных учреждениях</t>
  </si>
  <si>
    <t>Развитие туризма</t>
  </si>
  <si>
    <t>1.5.2</t>
  </si>
  <si>
    <t>Оказание консультационной, организационно
-методической и информационной поддержки предпринимательской деятельности в сфере туризма</t>
  </si>
  <si>
    <t>2</t>
  </si>
  <si>
    <t xml:space="preserve"> Реализация мероприятий по снижению неформальной занятости и  легализации заработной платы во внебюджетном секторе экономики муниципального образования и других доходов физических лиц</t>
  </si>
  <si>
    <t xml:space="preserve">в течение года </t>
  </si>
  <si>
    <t>3</t>
  </si>
  <si>
    <t>4</t>
  </si>
  <si>
    <t>Увеличение доходов от земельно-имущественного комплекса</t>
  </si>
  <si>
    <t>4.1</t>
  </si>
  <si>
    <t>4.2</t>
  </si>
  <si>
    <t>4.4</t>
  </si>
  <si>
    <t>2.7</t>
  </si>
  <si>
    <t>4.5</t>
  </si>
  <si>
    <t>4.6</t>
  </si>
  <si>
    <t>количество субъектов поддержки</t>
  </si>
  <si>
    <t>количество консультаций</t>
  </si>
  <si>
    <t>количество маршрутов</t>
  </si>
  <si>
    <t xml:space="preserve">Проведение мероприятий, направленных на повышение эффективности деятельности муниципальных унитарных  предприятий </t>
  </si>
  <si>
    <t>Направление арендаторам уведомлений о внесении платежа при нарушении срока, установленного договором</t>
  </si>
  <si>
    <t xml:space="preserve"> Осуществление претензионно-исковой работы</t>
  </si>
  <si>
    <t>количество уведомлений</t>
  </si>
  <si>
    <t>количество объявлений</t>
  </si>
  <si>
    <t xml:space="preserve">Проведение сверок по расчетам с  плательщиками  по аренде имущества и земельным участкам </t>
  </si>
  <si>
    <t>1.5.1</t>
  </si>
  <si>
    <t>поддержка в актуальной версии</t>
  </si>
  <si>
    <t>количество мероприятий</t>
  </si>
  <si>
    <t>2.4.2</t>
  </si>
  <si>
    <t>2.4.3</t>
  </si>
  <si>
    <t>2.4.4</t>
  </si>
  <si>
    <t>2.8</t>
  </si>
  <si>
    <t>в течение учебного года</t>
  </si>
  <si>
    <t>количество 
человек</t>
  </si>
  <si>
    <t xml:space="preserve">Напоминание неплательщикам в средствах массовой информации о необходимости погашения задолженности </t>
  </si>
  <si>
    <t>Мероприятия по росту налоговых и неналоговых доходов</t>
  </si>
  <si>
    <t xml:space="preserve">  2.1</t>
  </si>
  <si>
    <t xml:space="preserve">  2.2</t>
  </si>
  <si>
    <t xml:space="preserve">  3.1</t>
  </si>
  <si>
    <t xml:space="preserve">  3.2</t>
  </si>
  <si>
    <t xml:space="preserve">  4.1</t>
  </si>
  <si>
    <t xml:space="preserve">  5.1</t>
  </si>
  <si>
    <t>проведение оценки(да/нет)</t>
  </si>
  <si>
    <t>ежегодно до 1 июня</t>
  </si>
  <si>
    <t>Проведение мониторинга   качества финансового менеджмента распорядителей средств местного бюджета</t>
  </si>
  <si>
    <t>Проведение мониторинга качества финансового менеджмента  администраторов доходов местного бюджета</t>
  </si>
  <si>
    <t>количество информационных сообщений(СМИ, сеть Интернет)</t>
  </si>
  <si>
    <t>да/нет</t>
  </si>
  <si>
    <t>Осуществление деятельности по организации и посещению конференций, форумов и др. публичных мероприятий, посвященных обсуждению вопросов, касающихся улучшения бизнес-климата, расширения межрегионального сотрудничества и пр.</t>
  </si>
  <si>
    <t>Организация конкурсов и соревнований среди предприятий малого и среднего бизнеса, ярмарок предприятий, сельскохозяйственных ярмарок, торжественных мероприятий, посвященных профессиональной деятельности</t>
  </si>
  <si>
    <t>1.2.2</t>
  </si>
  <si>
    <t>1.3.3</t>
  </si>
  <si>
    <t>2.6</t>
  </si>
  <si>
    <t>3.1</t>
  </si>
  <si>
    <t>4.3</t>
  </si>
  <si>
    <t xml:space="preserve"> 6.1</t>
  </si>
  <si>
    <t xml:space="preserve"> 6.2</t>
  </si>
  <si>
    <t xml:space="preserve">
проведение мониторинга (да/нет)</t>
  </si>
  <si>
    <t>проведение оценки
да/нет</t>
  </si>
  <si>
    <t>проведение мониторинга
(да/нет)</t>
  </si>
  <si>
    <t>количество 
объектов</t>
  </si>
  <si>
    <t>количество 
сверок</t>
  </si>
  <si>
    <t>в течение года, в соответствии с графиком</t>
  </si>
  <si>
    <t>7.</t>
  </si>
  <si>
    <t xml:space="preserve">Не выплачивать работникам муниципальных учреждений компенсации за неиспользованные отпуска, за исключением случаев увольнения </t>
  </si>
  <si>
    <t>проведен анализ
да/нет</t>
  </si>
  <si>
    <t>7.1.</t>
  </si>
  <si>
    <t>7.2.</t>
  </si>
  <si>
    <t>7.3.</t>
  </si>
  <si>
    <t>7.4.</t>
  </si>
  <si>
    <t>Сократить расходы на телефонную 
связь и транспорт</t>
  </si>
  <si>
    <t>7.5.</t>
  </si>
  <si>
    <t>Ограничить осуществление расходов капитального характера, не допускать инициативных расходов муниципальных учреждений</t>
  </si>
  <si>
    <t>7.6.</t>
  </si>
  <si>
    <t>Проведение инвентаризации адресных сведений в ГАР,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t>
  </si>
  <si>
    <t>второе полугодие</t>
  </si>
  <si>
    <t>Осуществление муниципального жилищного контроля</t>
  </si>
  <si>
    <t>5</t>
  </si>
  <si>
    <t xml:space="preserve">количество 
мероприятий  </t>
  </si>
  <si>
    <t xml:space="preserve">  5.2</t>
  </si>
  <si>
    <t xml:space="preserve">  5.3</t>
  </si>
  <si>
    <t>Сумма экономии от проведения конкурентных способов определения поставщиков (подрядчиков, исполнителей): аукционов в электронной форме, открытых конкурсов, запросов котировок.</t>
  </si>
  <si>
    <t>Мероприятия для устойчивого исполнения бюджета города</t>
  </si>
  <si>
    <t xml:space="preserve">Не  допускать возникновения кредиторской задолженности. В ПФХД предусматривать первоочередные статьи расходов (заработная плата, коммунальные услуги, питание). </t>
  </si>
  <si>
    <t>Пропаганда и улучшение имиджа предпринимательской деятельности привлечение молодежи к предпринимательской активности.</t>
  </si>
  <si>
    <t>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t>
  </si>
  <si>
    <t>Провести анализ штатных расписаний учреждений,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t>
  </si>
  <si>
    <t>да</t>
  </si>
  <si>
    <t>Администрация города</t>
  </si>
  <si>
    <t>от 0,95 
до 1,1</t>
  </si>
  <si>
    <t>МКУ "Управление капитального строительства и городского хозяйства"</t>
  </si>
  <si>
    <t>МКУ «Управление закупками города Дивногорска.</t>
  </si>
  <si>
    <t xml:space="preserve">Деятельность по улучшению доступа субъектов малого и среднего предпринимательства к финансовым  и имущественным ресурсам. </t>
  </si>
  <si>
    <t>№ п./п.</t>
  </si>
  <si>
    <t xml:space="preserve">Размещение на официальном сайте муниципального образования перечня муниципального имущества, предназначенного для передачи во владение и (или) пользование субъектам малого предпринимательства и организациям, образующим инфраструктуру поддержки малого и среднего предпринимательства
</t>
  </si>
  <si>
    <t>Осуществление на плановой и системной основе мероприятий по земельному контролю с учетом эффективности и результативности такого контроля</t>
  </si>
  <si>
    <t>Проведение работ по внесению в ЕГРН сведений о ранее учтенных объектах недвижимости и их правообладателях, которых недостаточно для постановки на учет (Федеральный закон от 30.12.2020 № 518-ФЗ), а также реализации "гаражной амнистии" (Федеральный закон от 05.04.2021 № 79-ФЗ)</t>
  </si>
  <si>
    <t>Обеспечение внесения в ЕГРН сведений в порядке межведомственного информационного взаимодействия, в т.ч о границах населенных пунктов, территориальных зон</t>
  </si>
  <si>
    <t>Проведение мероприятий, направленных на исключение из ЕГРН сведений об объектах, не отвечающих критериям отнесения их к объектам капитального строительства</t>
  </si>
  <si>
    <t>Обеспечение проведения комплексных кадастровых работ на территории Красноярского края в отношении кадастровых кварталов, утвержденных постановлением Правительства Красноярского края от 16.03.2021 №129-п "О проведении на территории Красноярского края комплексных кадастровых работ"</t>
  </si>
  <si>
    <t>Меры, связанные с улучшением администрирования  налогов и сборов</t>
  </si>
  <si>
    <t>Мероприятия по повышению эффективности  расходов бюджета</t>
  </si>
  <si>
    <t>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t>
  </si>
  <si>
    <t>Осуществление выездных и документарных проверок использования муниципального имущества</t>
  </si>
  <si>
    <t>2.3.1</t>
  </si>
  <si>
    <t>2.3.2</t>
  </si>
  <si>
    <t>2.3.3</t>
  </si>
  <si>
    <t>2.3.4</t>
  </si>
  <si>
    <t>2.3.5</t>
  </si>
  <si>
    <t>2.3.6</t>
  </si>
  <si>
    <t>6</t>
  </si>
  <si>
    <t>Активизация работы по приватизации и коммерциализации непрофильных активов.
Продажа муниципального имущества, в том числе земельных участков по инициативе администрации города</t>
  </si>
  <si>
    <t>Анализ фактического использования имущества, находящегося в хозяйственном ведении муниципальных унитарных предприятий  и оперативном управлении муниципальных учреждений</t>
  </si>
  <si>
    <t xml:space="preserve"> Выявление неиспользуемого (бесхозного) имущества и установление направлений его эффективного использования</t>
  </si>
  <si>
    <t>Определение и установление перечня сдаваемого в аренду имущества с целью увеличения доходов, получаемых в виде арендной платы или иной платы за сдачу во временное владение и пользование</t>
  </si>
  <si>
    <t>Системное проведение мероприятий по земельному контролю, направленных на выявление земельных участков, используемых без правоустанавливающих документов или используемых не по целевому назначению</t>
  </si>
  <si>
    <t>Выявление правообладателей ранее учтенных объектов недвижимости, находящихся на земельных участках, предназначенных для ведения личного подсобного хозяйства, огородничества, садоводства, индивидуального жилищного или гражданского строительства</t>
  </si>
  <si>
    <t>Отдел экономического развития администрации города</t>
  </si>
  <si>
    <t xml:space="preserve"> Отдел образования администрации города;
</t>
  </si>
  <si>
    <t>Финансовое управление администрации города</t>
  </si>
  <si>
    <t xml:space="preserve">Отдел экономического развития администрации города
</t>
  </si>
  <si>
    <t xml:space="preserve">Финансовое управление администрации города </t>
  </si>
  <si>
    <t xml:space="preserve">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t>
  </si>
  <si>
    <t>Предоставление субъектам малого и
 среднего предпринимательства финансовой поддержки за счет средств регионального бюджета</t>
  </si>
  <si>
    <t>Содействие формированию туристического продукта и привлечение устойчивого туристического потока</t>
  </si>
  <si>
    <t>от 0,95 
и выше</t>
  </si>
  <si>
    <t>от 0,1 
и ниже</t>
  </si>
  <si>
    <t>недоимки  возникшей за отчетный период  к начисленной сумме платежей</t>
  </si>
  <si>
    <t>3.2</t>
  </si>
  <si>
    <t>3.3</t>
  </si>
  <si>
    <t>3.4</t>
  </si>
  <si>
    <t>3.5</t>
  </si>
  <si>
    <t>3.6</t>
  </si>
  <si>
    <t>3.7</t>
  </si>
  <si>
    <t>3.8</t>
  </si>
  <si>
    <t>3.9</t>
  </si>
  <si>
    <t>3.10</t>
  </si>
  <si>
    <t>Количество проверок, КНМ соблюдения
законов в сфере ЖКХ</t>
  </si>
  <si>
    <t xml:space="preserve">Количество выданных предписаний при выявлении нарушений </t>
  </si>
  <si>
    <t>Количество  материалов направленных в надзорные органы (ГЖИ)</t>
  </si>
  <si>
    <t>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t>
  </si>
  <si>
    <t xml:space="preserve">Отдел правового и кадрового обеспечения администрации города , 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
   </t>
  </si>
  <si>
    <t>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
МКУ "Управление капитального строительства и городского хозяйства"</t>
  </si>
  <si>
    <t xml:space="preserve">Обеспечение ведения реестров муниципального имущества ГМИС </t>
  </si>
  <si>
    <t>Обеспечение ведения  финансовых обязательств (договоров) муниципальных образований края в ГМИС</t>
  </si>
  <si>
    <t>%</t>
  </si>
  <si>
    <t>Проведение выборочного анализа и аудита, внутреннего муниципального финансового контроля и контроля в сфере закупок, ведомственного контроля муниципальных учреждений</t>
  </si>
  <si>
    <t xml:space="preserve">
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МКУ «Управление закупками города Дивногорска,
МСКУ по ведению бухгалтерского учета "Межведомственная централизованная бухгалтерия",
городской Совет,
администрация города,
финансовое управление администрации города, МКУ"Управление капитального строительства и городского хозяйства"</t>
  </si>
  <si>
    <t>Комитет обеспечения градостроительной деятельности,    управления муниципальным имуществом и земельными отношениями(отдел архитектуры и градостроительства)</t>
  </si>
  <si>
    <t>Повышение качества планирования доходной части местного бюджета</t>
  </si>
  <si>
    <t>Обеспечить поступления доходов согласно утвержденным плановым назначениям по администрируемым доходам  бюджета города</t>
  </si>
  <si>
    <t>Принять меры по повышению качества управления дебиторской задолженностью по администрируемым платежам в бюджет города и снижению показателей просроченной дебиторской задолженности</t>
  </si>
  <si>
    <t>2.2.1</t>
  </si>
  <si>
    <t>2.2.2</t>
  </si>
  <si>
    <t>2.2.3</t>
  </si>
  <si>
    <t>Администраторы доходов бюджета городского округа  города  Дивногорска</t>
  </si>
  <si>
    <t>ежемесячно, уточненный прогноз до 01.05.2024, 01.10.2024</t>
  </si>
  <si>
    <t>обеспечено
(да/нет)</t>
  </si>
  <si>
    <t>Обеспечить систематическое и своевременное размещение (сохранение) информации в Государственной информационной системе о государственных и муниципальных платежах (ГИС ГМП)</t>
  </si>
  <si>
    <t>2.2.4</t>
  </si>
  <si>
    <t>2.2.5</t>
  </si>
  <si>
    <t>проведение анализа (да/нет)</t>
  </si>
  <si>
    <t>до 01.05.2024</t>
  </si>
  <si>
    <t>Отдел экономического развития администрации города ,
финансовое управление администрации города ,
МКУ "Управление капитального строительства и городского хозяйства"</t>
  </si>
  <si>
    <t>ежемесячно 
до 10 числа</t>
  </si>
  <si>
    <t>ежеквартально
 до 15 числа</t>
  </si>
  <si>
    <t>Повышение собираемости платы за наем жилых помещений по договорам социального найма, а также взысканию сумм задолженности по заключенным договорам</t>
  </si>
  <si>
    <t>отдел экономического развития администрации города;
отдел образования администрации города; 
отдел культуры администрации города,
отдел физической культуры, спорта и молодежной политики администрации города</t>
  </si>
  <si>
    <t>Отдел культуры администрации города;
отдел физической культуры, спорта и молодежной политики администрации города</t>
  </si>
  <si>
    <t>Отдел экономического развития администрации города,
отдел культуры администрации города,
отдел физической культуры, спорта и молодежной политики администрации города</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</si>
  <si>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Дивногорска,
МСКУ по ведению бухгалтерского учета "Межведомственная централизованная бухгалтерия",МКУ "Управление капитального строительства и городского хозяйства"</t>
  </si>
  <si>
    <t xml:space="preserve">
Финансовое управление администрации города ,
отдел экономического развития администрации города , 
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</si>
  <si>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МСКУ по ведению бухгалтерского учета "Межведомственная централизованная бухгалтерия",МКУ "Управление капитального строительства и городского хозяйства"</t>
  </si>
  <si>
    <t>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t>
  </si>
  <si>
    <t xml:space="preserve">Анализ исполнения плана  неналоговых платежей </t>
  </si>
  <si>
    <t xml:space="preserve">Мониторинг состояния расчетов  крупнейших налогоплательщиков с бюджетом , взаимодействие по вопросам получения прогнозов и ожидаемой оценки платежей в бюджет города. Оперативное реагирование на возникающие риски  недопоступления доходов. Анализ исполнения плана  по налоговым платежам. </t>
  </si>
  <si>
    <t>100</t>
  </si>
  <si>
    <t>% исполнения плана  по доходам всего за отчетный период</t>
  </si>
  <si>
    <t>Приобретение продуктов питания, приобретение основных средств, работы, услуги по содержанию имущества, работы по текущему ремонту объектов, разработке проектно-сметной документации стоимостью свыше 100,0 тыс.рублей производить только после проведения конкурентных способов определения поставщиков (подрядчиков, исполнителей): аукционов в электронной форме, открытых конкурсов, запросов котировок</t>
  </si>
  <si>
    <t>Бюджетный эффект
 значение целевого показателя на 2024г (план)</t>
  </si>
  <si>
    <t>нет</t>
  </si>
  <si>
    <t>Отчетность опубликована на сайтах
 муниципальных учреждений в информационно-коммуникационной сети "Интернет". Производится размещение информационных и фотоматериалов в электронных и городских печатных средствах массовой информации. Бухгалтерская отчетность публикуется на сайте bas.gov.ru.</t>
  </si>
  <si>
    <t>Реформирование (оптимизация)
бюджетной сети  муниципальных учреждений не проводилась</t>
  </si>
  <si>
    <t>Увеличение объема доходов от 
предпринимательской и иной приносящей доход деятельности подведомственных учреждений образования , культуры, спорта и молодежной политики</t>
  </si>
  <si>
    <t>Направлена на рассмотрение информация в Финансовое управление для проведения  оценки качества финансового менеджмента  за 2023 год</t>
  </si>
  <si>
    <t>По итогам проведенных процедур сложилась экономия бюджетных средств</t>
  </si>
  <si>
    <t>Предложения об использовании 
экономии средств, сложившейся в результате осуществления закупок товаров, работ, услуг подготавливаются финансовым управлением при подготовке проектов решений о внесении изменений в бюджет города</t>
  </si>
  <si>
    <t xml:space="preserve">Отношение объема погашаемых долговых обязательств (за исключением долговых обязательств, привлекаемых и погашаемых в одном финансовом году) к объему налоговых, неналоговых поступлений и дотаций на выравнивание бюджетной обеспеченности соблюдается
</t>
  </si>
  <si>
    <t xml:space="preserve">Отношение объема расходов на обслуживание муниципального долга к расходам бюджета города Дивногорска, за исключением объема расходов, которые осуществляются за счет субвенций, предоставляемых из бюджетов бюджетной системы РФ, соблюдается
</t>
  </si>
  <si>
    <t xml:space="preserve">Анализ штатных расписаний учреждений проведен, предложений по сокращению численности работников учреждений не поступило.
</t>
  </si>
  <si>
    <t>Работникам муниципальных учреждений компенсации за неиспользованные отпуска, за исключением случаев увольнения не выплачиваются.</t>
  </si>
  <si>
    <t>Заключение договоров с единственным поставщиком свыше 100 тысяч рублей допускается только при голосовании с заместителем Главы города по экономике и финансам</t>
  </si>
  <si>
    <t>Ограничено осуществление расходов капитального характера, не допускаются инициативные расходы муниципальных учреждений</t>
  </si>
  <si>
    <t xml:space="preserve">Проведены  контрольно надзорные 
мероприятия </t>
  </si>
  <si>
    <t>Экономия по торгам муниципальных 
учреждений</t>
  </si>
  <si>
    <t>в течение года 
( с ежеквартальным отчетом к Постановлению №98п от 01.08.2023 )</t>
  </si>
  <si>
    <t>Размещение (сохранение) информации 
в Государственной информационной системе о государственных и муниципальных платежах</t>
  </si>
  <si>
    <t>Взыскано  задолженности за отчетный период по заключенным договорам</t>
  </si>
  <si>
    <t>100% использования имущества по 
назначению</t>
  </si>
  <si>
    <t>Установлен перечень 
сдаваемого в аренду имущества</t>
  </si>
  <si>
    <t>В соответствии со ст.8 Федерального закона от 24.07.2007г. №209-ФЗ "О развитии малого и среднего предпринимательства в Российской Федерации" администрацией города ведется Реестр субъектов малого и среднего предпринимательства – получателей поддержки. Реестр размещен на официальном сайте администрации города (http://divnogorsk-adm.ru/ekonomika_1_1/malyj-i-srednij-biznes/)</t>
  </si>
  <si>
    <t xml:space="preserve">   -</t>
  </si>
  <si>
    <t>Просвирнина Юлия Владимировна</t>
  </si>
  <si>
    <t>МАУ Дивный на базе павильона 
информационного центра организована работа туристического центра, где предоставляются информационно-консультационные услуги, услуги посещения местных туристических маршрутов, сувенирная продукция.
МБУК ДХМ получены аттестаты аккредитации на 4 туристических маршрута "Дивногорские музеи", "У Дивных гор", "Дивногорские легенды", "Пешком по улицам Дивногорска".</t>
  </si>
  <si>
    <t>Направлена информация в СМИ о 
необходимости погашения задолженности</t>
  </si>
  <si>
    <t>Заявлений о предоставлении не поступало</t>
  </si>
  <si>
    <t>Снижение суммы просроченной 
дебиторской задолженности по судебным решениям</t>
  </si>
  <si>
    <t xml:space="preserve"> Оценка качества финансового менеджмента  за 2023 год проведена. Рейтинг размещен на сайте  https://divnogorsk.gosuslugi.ru/deyatelnost/napravleniya-deyatelnosti/finansy/finansovyy-menedzhment/</t>
  </si>
  <si>
    <t xml:space="preserve"> Проведена  оценка качества финансового менеджмента  за 2023 год</t>
  </si>
  <si>
    <t>На комиссии администрации города принят инициативный проект "Благоустройство пешеходного тротуара в районе  д.1а ул.Больничный проезд".
На реализацию мероприятий по поддержке местных инициатив в бюджете предусмотрены средства на  обновление материально-технической базы сельского клуба-филиала с. Овсянка "В ногу со временем" и обустройство теплого туалета, септика и проведение водопровода в клубе-филиале п. Слизнево</t>
  </si>
  <si>
    <t>Осуществлены мероприятия по переносу Реестра в новую версию</t>
  </si>
  <si>
    <t>В рамках учебного курса "Экономика" 
для обучающихся в 10–11-х классах средней общеобразовательной школы (обучающиеся 10-11 класс 2023-2024 уч.год 292 чел., обучающиеся будущие обучающиеся 10 класс 2024-2025 уч. год 174 чел)</t>
  </si>
  <si>
    <t>Выставочное-ярмарочная деятельность</t>
  </si>
  <si>
    <t>Оценка налоговых расходов г. Дивногорска</t>
  </si>
  <si>
    <t>8 (39 144)3-69-03</t>
  </si>
  <si>
    <t xml:space="preserve">Бюджетный эффект  2024 год 
 (год)
</t>
  </si>
  <si>
    <t>ОТЧЕТ
по реализации плана  мероприятий по росту доходов, повышению эффективности расходов, совершенствованию  долговой политики 
городского округа города  Дивногорска 
за  2024 год</t>
  </si>
  <si>
    <t>Размещено 3 объекта: ж/д путь -1, 2 помещения по адресу г. Дивногорск, ул. Чкалова 20</t>
  </si>
  <si>
    <t xml:space="preserve">Проводится еженедельный мониторинг поступлений налоговых и неналоговых доходов. Ежемесячно анализируется поступления по юридическим лицам. Осуществляется взаимодействие с ФНС по расчетам налогоплательщиков в течении года.В целом исполнение по налоговым и налоговым доходам  за 2024 год составило 103,6%. Основное перевыполнение по налоговым доходам ( НДФЛ, налоги на имущество, госпошлина).Штрафы,санкции, возмещение ущерба исполнены на 192,7 % ( поступления пени за неисполнение контракта в конце декабря 2024)  </t>
  </si>
  <si>
    <t>За  2024 год направлено  350 актов сверок</t>
  </si>
  <si>
    <t>За 2024 направлено 189 уведомлений о задолженности на сумму 6 385,0 тыс рублей, Погашена задолженность в сумме 3 900,3 тыс рублей</t>
  </si>
  <si>
    <t xml:space="preserve">Ведения  финансовых обязательств 
(договоров) муниципальных образований края в ГМИС. </t>
  </si>
  <si>
    <t>Проведено 5 выездных и документарных проверок</t>
  </si>
  <si>
    <t>Утвержден реестр выявленного бесхозяйного имущества распоряжением 1742р от 16.11.2024</t>
  </si>
  <si>
    <t>За 2024 год по результатам торгов заключено 11 договоров купли-продажи земельного участка</t>
  </si>
  <si>
    <t>За 2024 просроченная кредиторская задолженность отсутствует.</t>
  </si>
  <si>
    <t>Проведен внутренний финансовый аудит годовой отчетности за 2023 год по муниципальным учреждениям.
Проверка расходования ФОТ в СОШ №9, МБДОУ №13.
Проверка исполнения муниципального задания в МБОУ СОШ №5,№7, №2.
Проверка начисления родительской платы в МАДОУ №17
Проверка платных услуг и расходования внебюджетных средств МБУ ДО ДДХШ, МБУК ГДК Энергетик. Ведомственный контроль за соблюдением трудового законодательства и иных нормативных актов, содержащих нормы трудового права в отношении МБУК ЦБС, МБУК ДХМ. Проведены проверки исполнения МЗ в 5 учреждениях культуры.
Проверка исполнения муниципального задания МФОУ Дельфин.</t>
  </si>
  <si>
    <t>По состоянию на 01.01.2025 проведено 4 заседания Координационного Совета. На заседания Координационного совета были приглашены 38 работодателей, из них 4 работодателя явились на заседание лично и предоставили пояснения .4 работодателя предоставили официальные письменные пояснения  (ИП Филиппов В.А., ООО "Инэкс систем, ИП Пчелинцева Н.А., ИП Русин В.В.). 30 работодателей  не явились на заседания Координационного совета, а также не предоставили пояснения. Членами Координационного совета принято решение рекомендовать контрольно-надзорным органам начать проверочные мероприятия. По итогам проведенных мероприятий произошло увеличение НДФЛ на 190 тыс.руб, из них 57 тыс.руб. поступят в местный бюджет.</t>
  </si>
  <si>
    <t>Проведена оценка налоговых расходов города Дивногорска, не эффективных налоговых расходов не выявлено</t>
  </si>
  <si>
    <t xml:space="preserve"> Произведена оценка за  2024 год . Исходя из исполнения бюджета за 2024год, данный показатель в среднем по  анализируемым кодам доходов составил 1,1.Минимальный показатель 0,99 по КБК 906 1 1302064040100130   «Доходы, поступающие в порядке возмещения расходов, понесенных в связи с эксплуатацией имущества городских округов (в части имущества, находящегося в оперативном управлении)». В бюджете на 01.01.2025года предусмотрено  4888,9 тыс.руб., фактически поступило 4847,2 тыс.руб.
  </t>
  </si>
  <si>
    <t xml:space="preserve"> Произведена оценка за 2024 год . Исходя из исполнения бюджета за 2024 год, данный показатель в среднем по  анализируемым кодам доходов составил 0,99.  Минимальный показатель 0,66 по КБК906 11602020020000140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За  2024 год  начислено 45,5 тыс. рублей, фактически в бюджет поступило 30 тыс. рублей.
</t>
  </si>
  <si>
    <t xml:space="preserve"> Произведена оценка за  2024 год . Исходя из исполнения бюджета за 2024 года, данный показатель в среднем по  анализируемым кодам доходов составил 0,65. Максимальный показатель 47,7 по КБК 938 11302994041310130 « Прочие доходы от компенсации затрат бюджетов городских округов (в части возврата дебиторской задолженности прошлых лет краевых целевых средств по предписаниям) ». За 2024 год начислено 39,5 тыс. рублей, недоимка на 01.01.2025 г. составила 1885,1тыс. рублей.     
  </t>
  </si>
  <si>
    <t xml:space="preserve"> Произведена оценка за  2024 год . Исходя из исполнения бюджета за  2024год, данный показатель в среднем по  анализируемым кодам доходов составил -0,05. Максимальный показатель 0,34 по КБК 906 1 16 02020 02 0000 140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  ». За 2024 год начислено 28,5 тыс. рублей, недоимка на 01.01.2025 г. составила 979,4 тыс. рублей.
  </t>
  </si>
  <si>
    <t>За 2024 года внесено в ГАР 1001 (475 зу + 526 окс) записей об адресных сведениях по вновь присвоенным либо отсутствющим в реестре адресам, а также произведена актуализация по 1176 (240 зу + 936 окс) объектам адресации.
Кроме того, за 2024 года 203 записей об адресных объектах удалено из ФИАС в связи со снятием с учета несуществующих, либо прекративших существования объектов</t>
  </si>
  <si>
    <t>В ходе проведения работ за 2024 году  выявлено 1017 объектов недвижимости с установленными признаками «дублей», данные о выявленных  объектах недвижимости направлены в Управление Росреестра, для снятия их с кадастрового учета. Внесены в ЕГРН сведения о  149 ранее учтенных объектах недвижимости.</t>
  </si>
  <si>
    <t>За 2024 год проведено 6 осмотров рекламных конструкций на территории городского округа г. Дивногорск на предмет законности их установки и эксплуатации. По итогам осмотров направлено 12 предписаний о демонтаже рекламных конструкций, установленных  и (или)  эксплуатируемых без разрешения, срок действия которых не истек. На основании ст. 2 Федерального закона от 23.04.2024 № 98-ФЗ «О внесении изменений в статью 40 Федерального закона «О рекламе» и Федеральный закон «О внесении изменений в отдельные законодательные акты Российской Федерации» продлено 10 разрешений на установку и эксплуатацию рекламных конструкций и выдано 1  разрешение.</t>
  </si>
  <si>
    <t xml:space="preserve">Информация о проделанной работе за    
2024 год
 (6 месяцев, 9 месяцев , год) </t>
  </si>
  <si>
    <t xml:space="preserve">
Положением о муниципальном земельном контроле в городском округе Дивногорск, утвержденного решением Дивногорского городского Совета депутатов от 25.10.2007 № 33-204-ГС Плановые проверки не предусмотрены. Согласно распоряжению администрации города от 19.01.2024 №39 разработан план работы органа муниципального земельного контроля на I-II кварталы 2024 года. Проведено 7 контрольных (надзорных) мероприятий без взаимодействия с контролируемым лицом -Наблюдение за соблюдением обязательных требований(мониторинг безопасности) и 47 выездных обследований,  по результатам которых было выдано 44 предостережения о недопустимости нарушения обязательных требований
</t>
  </si>
  <si>
    <t xml:space="preserve">За   2024г  проведено 47 выездных обследований в отношении 62 земельных участков и 7 проверок по наблюдению за соблюдением обязательных требований( мониторинг безопасности ) в отношении 28 земельных участков. По итогам  проверок выявлены признаки самовольного занятия территории,  нецелевое использование земельных участков, неиспользование земельных участков по целевому назначению, а также нарушение правил благоустройства. Должностными лицами в отношении правообладателей указанных земельных участкам приняты меры, направленные на привлечении нарушителей к ответственности, а также на устранение нарушений.                                                                                                                                                                                              </t>
  </si>
  <si>
    <r>
      <t>Направлено 99 исковых заявлений в суд на 3 279 тыс. руб., их них:
-14 Юр.лицам-  на сумму 1503 тыс.руб.,
- 6 ИП - на сумму 167 тыс.руб.,
- 81 Физ.лицам -  на сумму 1609 тыс.руб.
Направлено 4 претензии  на 41 тыс. руб., их них:
-4 Физ.лицам-  на сумму 41 тыс.руб.
З</t>
    </r>
    <r>
      <rPr>
        <sz val="12"/>
        <rFont val="Times New Roman"/>
        <family val="1"/>
        <charset val="204"/>
      </rPr>
      <t>а 2024 год в ОПиКО направлено 141 дело на сумму 3 951,9 тыс.рублей.</t>
    </r>
  </si>
  <si>
    <t>На официальном сайте администрации города, а так же в социальных сетях и СМИ размещаются  объявления для субъектов малого и среднего предпринимательства:                                                                           - о приеме заявок субъектов малого и среднего предпринимательства и самозанятых граждан на получение субсидий;                                                                                                    - календарь предпринимателя (ежемесячно);                                   -информация о создании бизнес плана на МСП.РФ                     
 - обновлен перечень информационных ресурсов Министерства сельского хозяйства края;                                                       
 - Статья для предпринимателей и самозанятых как обеспечить финансовое будущее;                                                                  - Честный знак. План мероприятий на декабрь 2024 года;        - о конкурсе на предоставление гранта начинающим предпринимателям;                                                                         - О приёме заявок на Всероссийский конкурс для социальных предпринимателей и НКО;                                                           - О приёме заявок на Всероссийский конкурс «Мой добрый бизнес»</t>
  </si>
  <si>
    <t>В октябре 2024 проведена встреча семинар с предпринимателями с участием представителей агентства развития малого и среднего предпринимательства Красноярского края, Межрайонной ИФНС №22 по Красноярскому края, Фонда социального страхования по актуальным тетам : поддержка малого и среднего предпринимательства, налогообложения, пенсионного страхования. В встрече приняли участие более 20 предпринимателей. 
 В рамках подготовки заявки на участие в МПКР, проведен круглый стол с участием представителей администрации города и Группы компаний "Техполимер".</t>
  </si>
  <si>
    <t>В марте 2024 состоялась ярмарка в с.Овсянка "Масленица", в ярмарке приняли участие 7ФЛ и 1ЮЛ.Ссостоялась продовольственная ярмарка "Весна-2024", в ярмарке приняли участие 41 предприниматель, 4 ИП,3 ЮЛ, и 34 ФЛ. 
В июне состоялась ярмарка в рамках фестиваля "Город первых", в ярмарке приняли участие всего 15 предпринимателей, 2 ИП, 1 ЮЛ, 12 ФЛ. Ярмарка в рамках празднования Дня города, в ярмарке приняли участие 80 предпринимателей, 9 ИП, 2ЮЛ, 69 ФЛ. 
Ярмарка в рамках празднования Дня молодежи, в ярмарке приняли участие 40 предпринимателей, 9 ИП, 31 ФЛ.
В августе  состоялась ярмарка в с.Овсянка "Ода русскому огороду" участие приняли 8 предпринимателей из них , 1 ООО, 1ИП, 6 ФЛ.
В октябре ярмарка "Щедрая осень" участие приняли 25 предпринимателей, из них 1 ООО, 9 ИП, 15 ФЛ.</t>
  </si>
  <si>
    <t>Предоставлена финансовая поддержка за счет средств регионального бюджета трем субъектам малого и среднего предпринимательства: ИП Кузякина О.Д., ООО "ДЗРА", ИП Кузнецов НА, ИП Мисюрева КС</t>
  </si>
  <si>
    <t>За счет средств регионального бюджета оказана финансовая поддержка субъектам малого и среднего предпринимательства на сумму 1 010 ,4тыс рублей</t>
  </si>
  <si>
    <t>Краевой конкурс социальных инициатив "Мой край - мое дело" МБОУ ДО ДДТ.
Грантовый конкурс "Города со знаком плюс".
Лекция в ЦГБ им.В.Н.Белкина со студентами Дивногорского медицинского техникума о наличии в библиотеке услуг по работе с программой Консультант плюс.
 На официальном сайте администрации горда Дивногорска, а также в социальных сетях в официальных пабликах опубликовано расписание проведения семинаров на актуальные темы в сфере налогообложения для субъектов предпринимательства. Семинары проводит ИФНС №22 по Красноярскому краю. 
Размещены 4  информационные статьи и материалы по обязательной маркировке товаров.
Размещены 5 информационных статей на тему охраны труда, актуальные темы и нововведения.</t>
  </si>
  <si>
    <t>Администрацией города совместно с налоговой инспекцией организовано межведомственное взаимодействие по предоставлению информации о работодателях с признаками неформальной занятости. На заседании координационного совета рассмотрено 21 работодателей с признаками неформальной занятости. На заседании присутствовал 1 ИП, на предприятии которого был зафиксирован фак официально не оформленных трудовых отношений. В настоящее время ИП начал процесс трудоустройства, по факту трудоустройства в администрацию города будут предоставлены подтверждающие документы.(ИП Платунов С.В.) Для остальных работодателей Членами КС принято решение о предоставлении работодателями в Межрайонную инспекцию ФНС № 22 по Красноярскому краю пакета документов для проведения дополнительных проверочных мероприятий.</t>
  </si>
  <si>
    <t>Доходная часть бюджета исполнена на 97,1% , из них налоговые и неналоговые доходы на 103,6%, безвозмездные поступления 93,7%</t>
  </si>
  <si>
    <t xml:space="preserve">В течении года проводился ежемесячный анализ исполнения плана  
неналоговых платежей </t>
  </si>
  <si>
    <t xml:space="preserve">В 2024 году проведено 4 заседания Координационного Совета по взысканию недоимки в бюджет и внебюджетные фонды. Приглашеныиндивидуальные предприниматели(2 чел) , юридические лица(15и 4 физ.лица).
Общая сумма рассматриваемой задолженности составила 18 654,717 тыс. руб
На дату заседания сумма погашенной задолженности составила 3 881 ,336 тыс.руб.
По результатам КС в местный бюджет поступило 702,711 тыс.                                                                                                                                                                                               ВСЕГО по итогам заседаний КС:  общая сумма погашенной задолженности 3 881,336 тыс. рублей ,ФБ.: 753,596,  КБ.: 1630,236,МБ. 702,711 тыс.рублей ( НДФЛ 614,376 , Земельный налог 25,394, Налог на имущество физ.лиц. 47,506, Налог на прибыль организаций 15,435)
</t>
  </si>
  <si>
    <t xml:space="preserve">На официальном сайте администрации города Дивногорска опубликованы информационные статьи по актуальным темам налогообложения. 
 В рамках информационной кампании по недопущению просроченной задолженности по имущественным налогам с октября по ноябрь на базе МФЦ был организован мобильный офис ИФНС №22 по Красноярскому краю.  </t>
  </si>
  <si>
    <t xml:space="preserve">За  2024 год в судебном порядке признано право собственности  на 115 земельных участкав и 10 ОКС.
При проведении контрольных мероприятий выявлено 36 земельных участков, имеющих признаки самовольного занятия территории, документы не оформлены должным образом,  4 земельных участка с признаками нецелевого использования, 2 земельных участка с признаками неиспользования по целевому назначению.
</t>
  </si>
  <si>
    <t>В настоящее время проект генерального плана проходит процедуру согласования. Сведения о границах населенных пунктов будут  внесены в ЕГРН после принятия указанного документа. Сведения о границах территориальных зон будут внесены после принятия проект внесения изменений в правила землепользования и застройки, разработанные и принятые после принятия генерального плана.</t>
  </si>
  <si>
    <t>В настоящее время объекты, не отвечающие критериям отнесения их к объектам капитального строительства, не выявлены.</t>
  </si>
  <si>
    <t>В июне 2024 проведена комиссия по анализу эффективности деятельности МУП Дивногорска по итогам финансово-хозяйственной деятельности за 2023 год, даны рекомендации по работе предприятия в 2024 году.
 Администрацией города принято постановление №18п от 24.01.2024 "О ликвидации МУП Земля" в соответствии с Федеральным законом №485-ФЗ от 27.12.2019 "О внесении изменений в Федеральный закон «О государственных и муниципальных унитарных предприятиях» и Федеральный закон «О защите конкуренции", 29.12.2024 МУП "Земля" исключен из ЕГРЮЛ.</t>
  </si>
  <si>
    <t>За  2024 год в процессе проводимых мероприятий по выявлению  правообладателей ранее учтенных объектов недвижимости составлено 10 актов осмотра здания, сооружения или объекта незавершенного строительства. В результате проведенного осмотра установлено, что ранее учтенные объекты недвижимости фактически не существуют, правообладатели не выявлены, объекты сняты с государственного кадастрового учета.</t>
  </si>
  <si>
    <t>Главы  города</t>
  </si>
  <si>
    <t>С.И.Егоров</t>
  </si>
  <si>
    <t>Расходы на содержание 
транспорта: ремонт,запчасти сократились</t>
  </si>
  <si>
    <t xml:space="preserve">Взаимодействие МБУК ДХМ, МБУК БМА с туроператорами Красноярского края в части реализации экскурсионных маршрутов для учащихся 5-9 классов (туристические сертификаты).
Работа с туристическими агентствами "Азимут","Радуга", "Центр туризма", "Саянское кольцо". Участие в туристическом форуме г. Красноярск. 
В апреле состоялся "Круглый стол" с предпринимателями в рамках повышения туристической привлекательности территорий городского округа, 4 предпринимателя получили консультацию. 
Команда администрации города прошла обучение в Школе управления "Сколково" по образовательной программе "Гостеприимные города" по итогу обучения команда города Дивногорска защитила проект создания туристко-рекреационного кластера "Сибирское Дивногорье", к концу 2024 года в рамках реализации данного проекта разработаны сертифицированы 5 туристических маршрута, получили аккредитацию на предоставление туристко-экскурсионных услуг  по городском округу г. Дивногорск на базе Дивногорского художественного музея. Приняли участие в социальном проекте гос.корпарации развития "ВЭБ.РФ" "Гостеприимный город для всех" с целью указать признаки доступности городской среды и объектов города Дивногорска, участниками проекта стали люди с ОВЗ. </t>
  </si>
  <si>
    <r>
      <t>Администрацией города Дивногорска заключен муниципальный контракт от 11.03.2024 № Ф.2024.741</t>
    </r>
    <r>
      <rPr>
        <b/>
        <sz val="12"/>
        <color theme="1"/>
        <rFont val="Times New Roman"/>
        <family val="1"/>
        <charset val="204"/>
      </rPr>
      <t xml:space="preserve"> </t>
    </r>
    <r>
      <rPr>
        <sz val="12"/>
        <color theme="1"/>
        <rFont val="Times New Roman"/>
        <family val="1"/>
        <charset val="204"/>
      </rPr>
      <t>на выполнение комплексных кадастровых работ  в отношении 161 кадастровых кварталов</t>
    </r>
    <r>
      <rPr>
        <sz val="8"/>
        <color rgb="FF000000"/>
        <rFont val="Times New Roman"/>
        <family val="1"/>
        <charset val="204"/>
      </rPr>
      <t>1.</t>
    </r>
    <r>
      <rPr>
        <sz val="12"/>
        <color rgb="FF000000"/>
        <rFont val="Times New Roman"/>
        <family val="1"/>
        <charset val="204"/>
      </rPr>
      <t xml:space="preserve"> Выполнены работы в отношении 109 кадастровых кварталов с количеством объектов недвижимости 6 913.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</si>
</sst>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0" x14ac:knownFonts="1">
    <font>
      <sz val="11"/>
      <color theme="1"/>
      <name val="Calibri"/>
      <family val="2"/>
      <charset val="204"/>
      <scheme val="minor"/>
    </font>
    <font>
      <sz val="11"/>
      <color indexed="8"/>
      <name val="Calibri"/>
      <family val="2"/>
      <charset val="204"/>
    </font>
    <font>
      <sz val="12"/>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rgb="FF9C0006"/>
      <name val="Calibri"/>
      <family val="2"/>
      <charset val="204"/>
      <scheme val="minor"/>
    </font>
    <font>
      <b/>
      <sz val="13"/>
      <color indexed="8"/>
      <name val="Times New Roman"/>
      <family val="1"/>
      <charset val="204"/>
    </font>
    <font>
      <b/>
      <sz val="11"/>
      <name val="Times New Roman"/>
      <family val="1"/>
      <charset val="204"/>
    </font>
    <font>
      <sz val="11"/>
      <name val="Calibri"/>
      <family val="2"/>
      <charset val="204"/>
    </font>
    <font>
      <b/>
      <sz val="11"/>
      <name val="Calibri"/>
      <family val="2"/>
      <charset val="204"/>
    </font>
    <font>
      <b/>
      <sz val="13"/>
      <name val="Times New Roman"/>
      <family val="1"/>
      <charset val="204"/>
    </font>
    <font>
      <b/>
      <sz val="8"/>
      <name val="Times New Roman"/>
      <family val="1"/>
      <charset val="204"/>
    </font>
    <font>
      <sz val="13"/>
      <color theme="1"/>
      <name val="Times New Roman"/>
      <family val="1"/>
      <charset val="204"/>
    </font>
    <font>
      <sz val="12"/>
      <color theme="1"/>
      <name val="Times New Roman"/>
      <family val="1"/>
      <charset val="204"/>
    </font>
    <font>
      <sz val="10"/>
      <color theme="1"/>
      <name val="Times New Roman"/>
      <family val="1"/>
      <charset val="204"/>
    </font>
    <font>
      <sz val="14"/>
      <color theme="1"/>
      <name val="Times New Roman"/>
      <family val="1"/>
      <charset val="204"/>
    </font>
    <font>
      <b/>
      <sz val="12"/>
      <color theme="1"/>
      <name val="Times New Roman"/>
      <family val="1"/>
      <charset val="204"/>
    </font>
    <font>
      <sz val="12"/>
      <color rgb="FF000000"/>
      <name val="Times New Roman"/>
      <family val="1"/>
      <charset val="204"/>
    </font>
    <font>
      <sz val="8"/>
      <color rgb="FF000000"/>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6" fillId="2" borderId="0" applyNumberFormat="0" applyBorder="0" applyAlignment="0" applyProtection="0"/>
  </cellStyleXfs>
  <cellXfs count="81">
    <xf numFmtId="0" fontId="0" fillId="0" borderId="0" xfId="0"/>
    <xf numFmtId="0" fontId="2" fillId="3" borderId="1" xfId="0" applyFont="1" applyFill="1" applyBorder="1" applyAlignment="1">
      <alignment horizontal="left" vertical="center" wrapText="1"/>
    </xf>
    <xf numFmtId="14" fontId="2" fillId="3" borderId="1" xfId="0" applyNumberFormat="1" applyFont="1" applyFill="1" applyBorder="1" applyAlignment="1">
      <alignment horizontal="center" vertical="top" wrapText="1"/>
    </xf>
    <xf numFmtId="1" fontId="2" fillId="3" borderId="1" xfId="2" applyNumberFormat="1" applyFont="1" applyFill="1" applyBorder="1" applyAlignment="1">
      <alignment horizontal="left" vertical="top" wrapText="1"/>
    </xf>
    <xf numFmtId="0" fontId="2" fillId="3" borderId="1" xfId="1" applyFont="1" applyFill="1" applyBorder="1" applyAlignment="1" applyProtection="1">
      <alignment horizontal="left" vertical="top" wrapText="1"/>
      <protection locked="0"/>
    </xf>
    <xf numFmtId="0" fontId="2" fillId="3" borderId="1" xfId="0" applyFont="1" applyFill="1" applyBorder="1" applyAlignment="1">
      <alignment wrapText="1"/>
    </xf>
    <xf numFmtId="0" fontId="3" fillId="3" borderId="1" xfId="0" applyFont="1" applyFill="1" applyBorder="1" applyAlignment="1">
      <alignment vertical="top" wrapText="1"/>
    </xf>
    <xf numFmtId="0" fontId="8" fillId="3" borderId="1" xfId="0" applyFont="1" applyFill="1" applyBorder="1" applyAlignment="1">
      <alignment horizontal="center"/>
    </xf>
    <xf numFmtId="0" fontId="4" fillId="3" borderId="1" xfId="0" applyFont="1" applyFill="1" applyBorder="1" applyAlignment="1">
      <alignment vertical="center" wrapText="1"/>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0" fillId="3" borderId="0" xfId="0" applyFill="1"/>
    <xf numFmtId="0" fontId="12" fillId="3" borderId="1" xfId="0" applyNumberFormat="1" applyFont="1" applyFill="1" applyBorder="1" applyAlignment="1">
      <alignment horizontal="center" vertical="center" wrapText="1"/>
    </xf>
    <xf numFmtId="0" fontId="13" fillId="3" borderId="0" xfId="0" applyFont="1" applyFill="1"/>
    <xf numFmtId="49" fontId="2" fillId="3" borderId="1" xfId="0" applyNumberFormat="1" applyFont="1" applyFill="1" applyBorder="1" applyAlignment="1">
      <alignment vertical="top" wrapText="1"/>
    </xf>
    <xf numFmtId="0" fontId="15" fillId="3" borderId="0" xfId="0" applyFont="1" applyFill="1"/>
    <xf numFmtId="0" fontId="16" fillId="3" borderId="0" xfId="0" applyFont="1" applyFill="1"/>
    <xf numFmtId="0" fontId="14" fillId="3" borderId="1" xfId="0" applyFont="1" applyFill="1" applyBorder="1" applyAlignment="1">
      <alignment horizontal="center" vertical="center"/>
    </xf>
    <xf numFmtId="3" fontId="14" fillId="3" borderId="1" xfId="0" applyNumberFormat="1" applyFont="1" applyFill="1" applyBorder="1" applyAlignment="1">
      <alignment horizontal="center" vertical="center"/>
    </xf>
    <xf numFmtId="0" fontId="14" fillId="3" borderId="1" xfId="0" applyFont="1" applyFill="1" applyBorder="1" applyAlignment="1">
      <alignment horizontal="center" vertical="center" wrapText="1"/>
    </xf>
    <xf numFmtId="165" fontId="17" fillId="3" borderId="1" xfId="0" applyNumberFormat="1" applyFont="1" applyFill="1" applyBorder="1"/>
    <xf numFmtId="0" fontId="0" fillId="3" borderId="1" xfId="0" applyFill="1" applyBorder="1"/>
    <xf numFmtId="49" fontId="12" fillId="3" borderId="1" xfId="0" applyNumberFormat="1" applyFont="1" applyFill="1" applyBorder="1" applyAlignment="1">
      <alignment horizontal="center" vertical="center" wrapText="1"/>
    </xf>
    <xf numFmtId="0" fontId="14" fillId="3" borderId="1" xfId="0" applyFont="1" applyFill="1" applyBorder="1" applyAlignment="1">
      <alignment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14" fillId="3" borderId="1" xfId="0" applyFont="1" applyFill="1" applyBorder="1" applyAlignment="1">
      <alignment horizontal="left" vertical="top" wrapText="1"/>
    </xf>
    <xf numFmtId="0" fontId="14" fillId="3" borderId="1" xfId="0" applyFont="1" applyFill="1" applyBorder="1" applyAlignment="1">
      <alignment horizontal="left" vertical="center" wrapText="1"/>
    </xf>
    <xf numFmtId="0" fontId="3"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3" borderId="1" xfId="0" applyFont="1" applyFill="1" applyBorder="1" applyAlignment="1">
      <alignment horizontal="center" vertical="center" wrapText="1"/>
    </xf>
    <xf numFmtId="0" fontId="14" fillId="3" borderId="1" xfId="0" applyFont="1" applyFill="1" applyBorder="1"/>
    <xf numFmtId="49" fontId="2" fillId="3" borderId="1" xfId="0" applyNumberFormat="1" applyFont="1" applyFill="1" applyBorder="1" applyAlignment="1">
      <alignment vertical="center" wrapText="1"/>
    </xf>
    <xf numFmtId="49" fontId="3" fillId="3" borderId="1" xfId="0" applyNumberFormat="1" applyFont="1" applyFill="1" applyBorder="1" applyAlignment="1">
      <alignment horizontal="center" vertical="center" wrapText="1"/>
    </xf>
    <xf numFmtId="0" fontId="2" fillId="3" borderId="1" xfId="0" applyFont="1" applyFill="1" applyBorder="1" applyAlignment="1">
      <alignment horizontal="left" vertical="top" wrapText="1"/>
    </xf>
    <xf numFmtId="0" fontId="14" fillId="3" borderId="1" xfId="0" applyFont="1" applyFill="1" applyBorder="1" applyAlignment="1">
      <alignment vertical="top" wrapText="1"/>
    </xf>
    <xf numFmtId="0" fontId="17" fillId="3" borderId="1" xfId="0"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3" fillId="3" borderId="1" xfId="0" applyFont="1" applyFill="1" applyBorder="1" applyAlignment="1"/>
    <xf numFmtId="0" fontId="3" fillId="3" borderId="1" xfId="0" applyNumberFormat="1" applyFont="1" applyFill="1" applyBorder="1" applyAlignment="1">
      <alignment horizontal="center" vertical="center"/>
    </xf>
    <xf numFmtId="0" fontId="3" fillId="3" borderId="1" xfId="0" applyFont="1" applyFill="1" applyBorder="1" applyAlignment="1">
      <alignment vertical="top"/>
    </xf>
    <xf numFmtId="49" fontId="2" fillId="3" borderId="1" xfId="0" applyNumberFormat="1" applyFont="1" applyFill="1" applyBorder="1" applyAlignment="1">
      <alignment horizontal="center" vertical="top" wrapText="1"/>
    </xf>
    <xf numFmtId="0" fontId="2" fillId="3" borderId="1" xfId="0" applyFont="1" applyFill="1" applyBorder="1" applyAlignment="1">
      <alignment horizontal="center" vertical="top" wrapText="1"/>
    </xf>
    <xf numFmtId="16" fontId="2" fillId="3" borderId="1" xfId="0" applyNumberFormat="1" applyFont="1" applyFill="1" applyBorder="1" applyAlignment="1">
      <alignment horizontal="center" vertical="center"/>
    </xf>
    <xf numFmtId="14" fontId="2" fillId="3" borderId="1" xfId="0" applyNumberFormat="1" applyFont="1" applyFill="1" applyBorder="1" applyAlignment="1">
      <alignment horizontal="left" vertical="top" wrapText="1"/>
    </xf>
    <xf numFmtId="0" fontId="2" fillId="3" borderId="1" xfId="0" applyNumberFormat="1" applyFont="1" applyFill="1" applyBorder="1" applyAlignment="1">
      <alignment horizontal="center" vertical="center"/>
    </xf>
    <xf numFmtId="0" fontId="2" fillId="3" borderId="1" xfId="2" applyNumberFormat="1" applyFont="1" applyFill="1" applyBorder="1" applyAlignment="1">
      <alignment horizontal="center" vertical="center" wrapText="1"/>
    </xf>
    <xf numFmtId="0" fontId="14" fillId="3" borderId="1" xfId="0" applyNumberFormat="1" applyFont="1" applyFill="1" applyBorder="1" applyAlignment="1">
      <alignment horizontal="left" vertical="top" wrapText="1"/>
    </xf>
    <xf numFmtId="0" fontId="2" fillId="3" borderId="1" xfId="0" applyFont="1" applyFill="1" applyBorder="1" applyAlignment="1">
      <alignment horizontal="justify" vertical="top"/>
    </xf>
    <xf numFmtId="16" fontId="2" fillId="3"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 fontId="2"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0" fontId="14" fillId="3" borderId="1" xfId="0" applyNumberFormat="1" applyFont="1" applyFill="1" applyBorder="1" applyAlignment="1">
      <alignment vertical="top" wrapText="1"/>
    </xf>
    <xf numFmtId="165" fontId="14" fillId="3" borderId="1"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8" fillId="3" borderId="1" xfId="0" applyFont="1" applyFill="1" applyBorder="1" applyAlignment="1">
      <alignment horizontal="center" vertical="center" wrapText="1"/>
    </xf>
    <xf numFmtId="0" fontId="7" fillId="3" borderId="0" xfId="0" applyNumberFormat="1" applyFont="1" applyFill="1" applyAlignment="1">
      <alignment horizontal="center" wrapText="1"/>
    </xf>
    <xf numFmtId="0" fontId="3" fillId="3" borderId="1" xfId="0" applyFont="1" applyFill="1" applyBorder="1" applyAlignment="1">
      <alignment horizontal="left" wrapText="1"/>
    </xf>
    <xf numFmtId="0" fontId="3" fillId="3" borderId="1" xfId="0" applyFont="1" applyFill="1" applyBorder="1" applyAlignment="1">
      <alignment horizontal="left" vertical="top" wrapText="1"/>
    </xf>
    <xf numFmtId="0" fontId="10" fillId="3" borderId="1" xfId="0" applyFont="1" applyFill="1" applyBorder="1" applyAlignment="1">
      <alignment vertical="center" wrapText="1"/>
    </xf>
    <xf numFmtId="0" fontId="11" fillId="3" borderId="1" xfId="0" applyFont="1" applyFill="1" applyBorder="1" applyAlignment="1">
      <alignment horizontal="left" vertical="center" wrapText="1"/>
    </xf>
    <xf numFmtId="49" fontId="3" fillId="3" borderId="1" xfId="0" applyNumberFormat="1" applyFont="1" applyFill="1" applyBorder="1" applyAlignment="1">
      <alignment horizontal="center" vertical="center"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top" wrapText="1"/>
    </xf>
    <xf numFmtId="0" fontId="14" fillId="3" borderId="1" xfId="0" applyFont="1" applyFill="1" applyBorder="1" applyAlignment="1">
      <alignment vertical="top"/>
    </xf>
    <xf numFmtId="49" fontId="2" fillId="3" borderId="1" xfId="0" applyNumberFormat="1" applyFont="1" applyFill="1" applyBorder="1" applyAlignment="1">
      <alignment horizontal="left" vertical="center" wrapText="1"/>
    </xf>
    <xf numFmtId="0" fontId="14" fillId="3" borderId="1" xfId="0" applyFont="1" applyFill="1" applyBorder="1"/>
    <xf numFmtId="0" fontId="3" fillId="3" borderId="1" xfId="0" applyFont="1" applyFill="1" applyBorder="1" applyAlignment="1">
      <alignment horizontal="left" vertical="top"/>
    </xf>
    <xf numFmtId="0" fontId="2" fillId="3" borderId="1" xfId="0" applyFont="1" applyFill="1" applyBorder="1" applyAlignment="1">
      <alignment vertical="top" wrapText="1"/>
    </xf>
  </cellXfs>
  <cellStyles count="3">
    <cellStyle name="Excel Built-in Normal" xfId="1"/>
    <cellStyle name="Обычный" xfId="0" builtinId="0"/>
    <cellStyle name="Плохой" xfId="2"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tabSelected="1" topLeftCell="A98" zoomScale="82" zoomScaleNormal="82" workbookViewId="0">
      <selection activeCell="H106" sqref="H106"/>
    </sheetView>
  </sheetViews>
  <sheetFormatPr defaultRowHeight="14.4" x14ac:dyDescent="0.3"/>
  <cols>
    <col min="1" max="1" width="6.109375" customWidth="1"/>
    <col min="2" max="2" width="54.6640625" customWidth="1"/>
    <col min="3" max="3" width="20.44140625" customWidth="1"/>
    <col min="4" max="4" width="15.21875" customWidth="1"/>
    <col min="5" max="5" width="17.44140625" customWidth="1"/>
    <col min="6" max="6" width="14.6640625" customWidth="1"/>
    <col min="7" max="7" width="13.44140625" customWidth="1"/>
    <col min="8" max="8" width="43.88671875" customWidth="1"/>
  </cols>
  <sheetData>
    <row r="1" spans="1:8" ht="81.599999999999994" customHeight="1" x14ac:dyDescent="0.3">
      <c r="A1" s="60" t="s">
        <v>287</v>
      </c>
      <c r="B1" s="60"/>
      <c r="C1" s="60"/>
      <c r="D1" s="60"/>
      <c r="E1" s="60"/>
      <c r="F1" s="60"/>
      <c r="G1" s="60"/>
      <c r="H1" s="60"/>
    </row>
    <row r="2" spans="1:8" x14ac:dyDescent="0.3">
      <c r="A2" s="11"/>
      <c r="B2" s="11"/>
      <c r="C2" s="11"/>
      <c r="D2" s="11"/>
      <c r="E2" s="11"/>
      <c r="F2" s="11"/>
      <c r="G2" s="11"/>
      <c r="H2" s="11"/>
    </row>
    <row r="3" spans="1:8" ht="30.6" customHeight="1" x14ac:dyDescent="0.3">
      <c r="A3" s="72" t="s">
        <v>164</v>
      </c>
      <c r="B3" s="59" t="s">
        <v>0</v>
      </c>
      <c r="C3" s="59" t="s">
        <v>1</v>
      </c>
      <c r="D3" s="59" t="s">
        <v>2</v>
      </c>
      <c r="E3" s="59" t="s">
        <v>3</v>
      </c>
      <c r="F3" s="59" t="s">
        <v>250</v>
      </c>
      <c r="G3" s="59" t="s">
        <v>286</v>
      </c>
      <c r="H3" s="59" t="s">
        <v>307</v>
      </c>
    </row>
    <row r="4" spans="1:8" ht="66" customHeight="1" x14ac:dyDescent="0.3">
      <c r="A4" s="73"/>
      <c r="B4" s="63"/>
      <c r="C4" s="63"/>
      <c r="D4" s="63"/>
      <c r="E4" s="63"/>
      <c r="F4" s="59"/>
      <c r="G4" s="59"/>
      <c r="H4" s="59"/>
    </row>
    <row r="5" spans="1:8" x14ac:dyDescent="0.3">
      <c r="A5" s="27" t="s">
        <v>4</v>
      </c>
      <c r="B5" s="24">
        <v>2</v>
      </c>
      <c r="C5" s="24">
        <v>3</v>
      </c>
      <c r="D5" s="24">
        <v>4</v>
      </c>
      <c r="E5" s="24">
        <v>5</v>
      </c>
      <c r="F5" s="24">
        <v>6</v>
      </c>
      <c r="G5" s="7">
        <v>7</v>
      </c>
      <c r="H5" s="7">
        <v>8</v>
      </c>
    </row>
    <row r="6" spans="1:8" ht="17.399999999999999" x14ac:dyDescent="0.3">
      <c r="A6" s="71" t="s">
        <v>106</v>
      </c>
      <c r="B6" s="71"/>
      <c r="C6" s="71"/>
      <c r="D6" s="71"/>
      <c r="E6" s="8"/>
      <c r="F6" s="21"/>
      <c r="G6" s="20">
        <f>G18+G33+G35+G37+G38+G39</f>
        <v>42381.1</v>
      </c>
      <c r="H6" s="21"/>
    </row>
    <row r="7" spans="1:8" ht="17.399999999999999" customHeight="1" x14ac:dyDescent="0.3">
      <c r="A7" s="12">
        <v>1</v>
      </c>
      <c r="B7" s="64" t="s">
        <v>59</v>
      </c>
      <c r="C7" s="64"/>
      <c r="D7" s="64"/>
      <c r="E7" s="64"/>
      <c r="F7" s="21"/>
      <c r="G7" s="21"/>
      <c r="H7" s="21"/>
    </row>
    <row r="8" spans="1:8" ht="16.8" customHeight="1" x14ac:dyDescent="0.3">
      <c r="A8" s="22" t="s">
        <v>11</v>
      </c>
      <c r="B8" s="61" t="s">
        <v>60</v>
      </c>
      <c r="C8" s="61"/>
      <c r="D8" s="61"/>
      <c r="E8" s="61"/>
      <c r="F8" s="61"/>
      <c r="G8" s="21"/>
      <c r="H8" s="21"/>
    </row>
    <row r="9" spans="1:8" ht="358.8" customHeight="1" x14ac:dyDescent="0.3">
      <c r="A9" s="31" t="s">
        <v>61</v>
      </c>
      <c r="B9" s="1" t="s">
        <v>64</v>
      </c>
      <c r="C9" s="1" t="s">
        <v>188</v>
      </c>
      <c r="D9" s="33" t="s">
        <v>77</v>
      </c>
      <c r="E9" s="33" t="s">
        <v>22</v>
      </c>
      <c r="F9" s="17">
        <v>5</v>
      </c>
      <c r="G9" s="17">
        <v>9</v>
      </c>
      <c r="H9" s="28" t="s">
        <v>311</v>
      </c>
    </row>
    <row r="10" spans="1:8" ht="153" customHeight="1" x14ac:dyDescent="0.3">
      <c r="A10" s="31" t="s">
        <v>62</v>
      </c>
      <c r="B10" s="37" t="s">
        <v>65</v>
      </c>
      <c r="C10" s="1" t="s">
        <v>188</v>
      </c>
      <c r="D10" s="33" t="s">
        <v>77</v>
      </c>
      <c r="E10" s="33" t="s">
        <v>97</v>
      </c>
      <c r="F10" s="17">
        <v>1</v>
      </c>
      <c r="G10" s="17">
        <v>1</v>
      </c>
      <c r="H10" s="29" t="s">
        <v>271</v>
      </c>
    </row>
    <row r="11" spans="1:8" ht="218.4" x14ac:dyDescent="0.3">
      <c r="A11" s="31" t="s">
        <v>63</v>
      </c>
      <c r="B11" s="37" t="s">
        <v>165</v>
      </c>
      <c r="C11" s="1" t="s">
        <v>211</v>
      </c>
      <c r="D11" s="33" t="s">
        <v>77</v>
      </c>
      <c r="E11" s="33" t="s">
        <v>17</v>
      </c>
      <c r="F11" s="17">
        <v>3</v>
      </c>
      <c r="G11" s="17">
        <v>3</v>
      </c>
      <c r="H11" s="28" t="s">
        <v>288</v>
      </c>
    </row>
    <row r="12" spans="1:8" ht="15.6" x14ac:dyDescent="0.3">
      <c r="A12" s="36" t="s">
        <v>12</v>
      </c>
      <c r="B12" s="25" t="s">
        <v>283</v>
      </c>
      <c r="C12" s="25"/>
      <c r="D12" s="33"/>
      <c r="E12" s="26"/>
      <c r="F12" s="17"/>
      <c r="G12" s="34"/>
      <c r="H12" s="34"/>
    </row>
    <row r="13" spans="1:8" ht="249.6" x14ac:dyDescent="0.3">
      <c r="A13" s="31" t="s">
        <v>16</v>
      </c>
      <c r="B13" s="1" t="s">
        <v>119</v>
      </c>
      <c r="C13" s="1" t="s">
        <v>188</v>
      </c>
      <c r="D13" s="33" t="s">
        <v>77</v>
      </c>
      <c r="E13" s="33" t="s">
        <v>98</v>
      </c>
      <c r="F13" s="17">
        <v>2</v>
      </c>
      <c r="G13" s="17">
        <v>2</v>
      </c>
      <c r="H13" s="28" t="s">
        <v>312</v>
      </c>
    </row>
    <row r="14" spans="1:8" ht="358.8" x14ac:dyDescent="0.3">
      <c r="A14" s="31" t="s">
        <v>121</v>
      </c>
      <c r="B14" s="1" t="s">
        <v>120</v>
      </c>
      <c r="C14" s="1" t="s">
        <v>188</v>
      </c>
      <c r="D14" s="33" t="s">
        <v>77</v>
      </c>
      <c r="E14" s="33" t="s">
        <v>98</v>
      </c>
      <c r="F14" s="17">
        <v>2</v>
      </c>
      <c r="G14" s="17">
        <v>5</v>
      </c>
      <c r="H14" s="28" t="s">
        <v>313</v>
      </c>
    </row>
    <row r="15" spans="1:8" ht="15.6" x14ac:dyDescent="0.3">
      <c r="A15" s="30" t="s">
        <v>66</v>
      </c>
      <c r="B15" s="61" t="s">
        <v>163</v>
      </c>
      <c r="C15" s="61"/>
      <c r="D15" s="61"/>
      <c r="E15" s="61"/>
      <c r="F15" s="61"/>
      <c r="G15" s="34"/>
      <c r="H15" s="34"/>
    </row>
    <row r="16" spans="1:8" ht="218.4" x14ac:dyDescent="0.3">
      <c r="A16" s="32" t="s">
        <v>44</v>
      </c>
      <c r="B16" s="37" t="s">
        <v>67</v>
      </c>
      <c r="C16" s="1" t="s">
        <v>211</v>
      </c>
      <c r="D16" s="33" t="s">
        <v>6</v>
      </c>
      <c r="E16" s="33" t="s">
        <v>131</v>
      </c>
      <c r="F16" s="17">
        <v>3</v>
      </c>
      <c r="G16" s="17" t="s">
        <v>272</v>
      </c>
      <c r="H16" s="38" t="s">
        <v>276</v>
      </c>
    </row>
    <row r="17" spans="1:8" ht="93.6" x14ac:dyDescent="0.3">
      <c r="A17" s="31" t="s">
        <v>45</v>
      </c>
      <c r="B17" s="37" t="s">
        <v>194</v>
      </c>
      <c r="C17" s="1" t="s">
        <v>188</v>
      </c>
      <c r="D17" s="33" t="s">
        <v>6</v>
      </c>
      <c r="E17" s="33" t="s">
        <v>87</v>
      </c>
      <c r="F17" s="17">
        <v>3</v>
      </c>
      <c r="G17" s="17">
        <v>4</v>
      </c>
      <c r="H17" s="5" t="s">
        <v>314</v>
      </c>
    </row>
    <row r="18" spans="1:8" ht="78" x14ac:dyDescent="0.3">
      <c r="A18" s="31" t="s">
        <v>122</v>
      </c>
      <c r="B18" s="37" t="s">
        <v>68</v>
      </c>
      <c r="C18" s="1" t="s">
        <v>188</v>
      </c>
      <c r="D18" s="33" t="s">
        <v>6</v>
      </c>
      <c r="E18" s="33" t="s">
        <v>14</v>
      </c>
      <c r="F18" s="18">
        <v>1000</v>
      </c>
      <c r="G18" s="54">
        <v>1010.4</v>
      </c>
      <c r="H18" s="1" t="s">
        <v>315</v>
      </c>
    </row>
    <row r="19" spans="1:8" ht="15.6" x14ac:dyDescent="0.3">
      <c r="A19" s="36" t="s">
        <v>8</v>
      </c>
      <c r="B19" s="62" t="s">
        <v>155</v>
      </c>
      <c r="C19" s="62"/>
      <c r="D19" s="62"/>
      <c r="E19" s="62"/>
      <c r="F19" s="62"/>
      <c r="G19" s="62"/>
      <c r="H19" s="34"/>
    </row>
    <row r="20" spans="1:8" ht="343.2" x14ac:dyDescent="0.3">
      <c r="A20" s="31" t="s">
        <v>9</v>
      </c>
      <c r="B20" s="37" t="s">
        <v>70</v>
      </c>
      <c r="C20" s="1" t="s">
        <v>238</v>
      </c>
      <c r="D20" s="33" t="s">
        <v>6</v>
      </c>
      <c r="E20" s="33" t="s">
        <v>117</v>
      </c>
      <c r="F20" s="17">
        <f>1+2+2+2</f>
        <v>7</v>
      </c>
      <c r="G20" s="17">
        <f>1+3+10</f>
        <v>14</v>
      </c>
      <c r="H20" s="28" t="s">
        <v>316</v>
      </c>
    </row>
    <row r="21" spans="1:8" ht="93.6" x14ac:dyDescent="0.3">
      <c r="A21" s="31" t="s">
        <v>69</v>
      </c>
      <c r="B21" s="5" t="s">
        <v>71</v>
      </c>
      <c r="C21" s="1" t="s">
        <v>189</v>
      </c>
      <c r="D21" s="33" t="s">
        <v>103</v>
      </c>
      <c r="E21" s="33" t="s">
        <v>104</v>
      </c>
      <c r="F21" s="17">
        <v>400</v>
      </c>
      <c r="G21" s="17">
        <v>466</v>
      </c>
      <c r="H21" s="29" t="s">
        <v>282</v>
      </c>
    </row>
    <row r="22" spans="1:8" ht="15.6" x14ac:dyDescent="0.3">
      <c r="A22" s="36" t="s">
        <v>10</v>
      </c>
      <c r="B22" s="79" t="s">
        <v>72</v>
      </c>
      <c r="C22" s="79"/>
      <c r="D22" s="79"/>
      <c r="E22" s="79"/>
      <c r="F22" s="79"/>
      <c r="G22" s="34"/>
      <c r="H22" s="34"/>
    </row>
    <row r="23" spans="1:8" ht="187.2" x14ac:dyDescent="0.3">
      <c r="A23" s="31" t="s">
        <v>96</v>
      </c>
      <c r="B23" s="37" t="s">
        <v>195</v>
      </c>
      <c r="C23" s="1" t="s">
        <v>239</v>
      </c>
      <c r="D23" s="33" t="s">
        <v>6</v>
      </c>
      <c r="E23" s="33" t="s">
        <v>89</v>
      </c>
      <c r="F23" s="17">
        <f>4+4</f>
        <v>8</v>
      </c>
      <c r="G23" s="17">
        <v>4</v>
      </c>
      <c r="H23" s="38" t="s">
        <v>274</v>
      </c>
    </row>
    <row r="24" spans="1:8" ht="408.6" customHeight="1" x14ac:dyDescent="0.3">
      <c r="A24" s="31" t="s">
        <v>73</v>
      </c>
      <c r="B24" s="37" t="s">
        <v>74</v>
      </c>
      <c r="C24" s="1" t="s">
        <v>240</v>
      </c>
      <c r="D24" s="33" t="s">
        <v>6</v>
      </c>
      <c r="E24" s="33" t="s">
        <v>88</v>
      </c>
      <c r="F24" s="17">
        <f>2+10+10</f>
        <v>22</v>
      </c>
      <c r="G24" s="17">
        <f>10+2</f>
        <v>12</v>
      </c>
      <c r="H24" s="37" t="s">
        <v>330</v>
      </c>
    </row>
    <row r="25" spans="1:8" ht="15.6" x14ac:dyDescent="0.3">
      <c r="A25" s="36" t="s">
        <v>75</v>
      </c>
      <c r="B25" s="62" t="s">
        <v>171</v>
      </c>
      <c r="C25" s="62"/>
      <c r="D25" s="62"/>
      <c r="E25" s="62"/>
      <c r="F25" s="62"/>
      <c r="G25" s="34"/>
      <c r="H25" s="34"/>
    </row>
    <row r="26" spans="1:8" ht="15.6" x14ac:dyDescent="0.3">
      <c r="A26" s="36" t="s">
        <v>29</v>
      </c>
      <c r="B26" s="62" t="s">
        <v>76</v>
      </c>
      <c r="C26" s="62"/>
      <c r="D26" s="62"/>
      <c r="E26" s="62"/>
      <c r="F26" s="62"/>
      <c r="G26" s="62"/>
      <c r="H26" s="34"/>
    </row>
    <row r="27" spans="1:8" ht="296.39999999999998" x14ac:dyDescent="0.3">
      <c r="A27" s="31" t="s">
        <v>24</v>
      </c>
      <c r="B27" s="37" t="s">
        <v>156</v>
      </c>
      <c r="C27" s="1" t="s">
        <v>188</v>
      </c>
      <c r="D27" s="33" t="s">
        <v>28</v>
      </c>
      <c r="E27" s="33" t="s">
        <v>14</v>
      </c>
      <c r="F27" s="17">
        <v>10</v>
      </c>
      <c r="G27" s="17">
        <v>57</v>
      </c>
      <c r="H27" s="53" t="s">
        <v>298</v>
      </c>
    </row>
    <row r="28" spans="1:8" ht="358.8" x14ac:dyDescent="0.3">
      <c r="A28" s="31" t="s">
        <v>23</v>
      </c>
      <c r="B28" s="1" t="s">
        <v>49</v>
      </c>
      <c r="C28" s="37" t="s">
        <v>188</v>
      </c>
      <c r="D28" s="33" t="s">
        <v>46</v>
      </c>
      <c r="E28" s="33" t="s">
        <v>104</v>
      </c>
      <c r="F28" s="17">
        <v>10</v>
      </c>
      <c r="G28" s="17">
        <v>21</v>
      </c>
      <c r="H28" s="10" t="s">
        <v>317</v>
      </c>
    </row>
    <row r="29" spans="1:8" ht="15.6" x14ac:dyDescent="0.3">
      <c r="A29" s="36" t="s">
        <v>25</v>
      </c>
      <c r="B29" s="68" t="s">
        <v>220</v>
      </c>
      <c r="C29" s="68"/>
      <c r="D29" s="68"/>
      <c r="E29" s="68"/>
      <c r="F29" s="68"/>
      <c r="G29" s="34"/>
      <c r="H29" s="34"/>
    </row>
    <row r="30" spans="1:8" ht="31.2" x14ac:dyDescent="0.3">
      <c r="A30" s="74" t="s">
        <v>223</v>
      </c>
      <c r="B30" s="75" t="s">
        <v>221</v>
      </c>
      <c r="C30" s="77" t="s">
        <v>226</v>
      </c>
      <c r="D30" s="67" t="s">
        <v>6</v>
      </c>
      <c r="E30" s="33" t="s">
        <v>228</v>
      </c>
      <c r="F30" s="31" t="s">
        <v>158</v>
      </c>
      <c r="G30" s="31" t="s">
        <v>158</v>
      </c>
      <c r="H30" s="70" t="s">
        <v>318</v>
      </c>
    </row>
    <row r="31" spans="1:8" ht="78" x14ac:dyDescent="0.3">
      <c r="A31" s="74"/>
      <c r="B31" s="76"/>
      <c r="C31" s="78"/>
      <c r="D31" s="67"/>
      <c r="E31" s="33" t="s">
        <v>248</v>
      </c>
      <c r="F31" s="31" t="s">
        <v>247</v>
      </c>
      <c r="G31" s="17">
        <v>97.1</v>
      </c>
      <c r="H31" s="70"/>
    </row>
    <row r="32" spans="1:8" ht="78" x14ac:dyDescent="0.3">
      <c r="A32" s="31" t="s">
        <v>224</v>
      </c>
      <c r="B32" s="14" t="s">
        <v>245</v>
      </c>
      <c r="C32" s="35" t="s">
        <v>226</v>
      </c>
      <c r="D32" s="33" t="s">
        <v>6</v>
      </c>
      <c r="E32" s="33" t="s">
        <v>232</v>
      </c>
      <c r="F32" s="31" t="s">
        <v>158</v>
      </c>
      <c r="G32" s="31" t="s">
        <v>158</v>
      </c>
      <c r="H32" s="28" t="s">
        <v>319</v>
      </c>
    </row>
    <row r="33" spans="1:8" ht="109.2" x14ac:dyDescent="0.3">
      <c r="A33" s="31" t="s">
        <v>225</v>
      </c>
      <c r="B33" s="37" t="s">
        <v>222</v>
      </c>
      <c r="C33" s="35" t="s">
        <v>226</v>
      </c>
      <c r="D33" s="35" t="s">
        <v>266</v>
      </c>
      <c r="E33" s="33" t="s">
        <v>14</v>
      </c>
      <c r="F33" s="18">
        <f>10+3000</f>
        <v>3010</v>
      </c>
      <c r="G33" s="17">
        <f>3298.1+1013.4</f>
        <v>4311.5</v>
      </c>
      <c r="H33" s="28" t="s">
        <v>277</v>
      </c>
    </row>
    <row r="34" spans="1:8" ht="78" x14ac:dyDescent="0.3">
      <c r="A34" s="31" t="s">
        <v>230</v>
      </c>
      <c r="B34" s="1" t="s">
        <v>229</v>
      </c>
      <c r="C34" s="35" t="s">
        <v>226</v>
      </c>
      <c r="D34" s="33" t="s">
        <v>6</v>
      </c>
      <c r="E34" s="33" t="s">
        <v>216</v>
      </c>
      <c r="F34" s="17">
        <v>99</v>
      </c>
      <c r="G34" s="55">
        <f>(94+99+100+100)/4</f>
        <v>98.25</v>
      </c>
      <c r="H34" s="28" t="s">
        <v>267</v>
      </c>
    </row>
    <row r="35" spans="1:8" ht="218.4" x14ac:dyDescent="0.3">
      <c r="A35" s="31" t="s">
        <v>231</v>
      </c>
      <c r="B35" s="37" t="s">
        <v>246</v>
      </c>
      <c r="C35" s="1" t="s">
        <v>190</v>
      </c>
      <c r="D35" s="33" t="s">
        <v>227</v>
      </c>
      <c r="E35" s="33" t="s">
        <v>7</v>
      </c>
      <c r="F35" s="18">
        <v>1500</v>
      </c>
      <c r="G35" s="18">
        <v>32293.8</v>
      </c>
      <c r="H35" s="56" t="s">
        <v>289</v>
      </c>
    </row>
    <row r="36" spans="1:8" ht="15.6" x14ac:dyDescent="0.3">
      <c r="A36" s="36" t="s">
        <v>26</v>
      </c>
      <c r="B36" s="68" t="s">
        <v>48</v>
      </c>
      <c r="C36" s="68"/>
      <c r="D36" s="68"/>
      <c r="E36" s="9"/>
      <c r="F36" s="17"/>
      <c r="G36" s="34"/>
      <c r="H36" s="34"/>
    </row>
    <row r="37" spans="1:8" ht="300" customHeight="1" x14ac:dyDescent="0.3">
      <c r="A37" s="31" t="s">
        <v>175</v>
      </c>
      <c r="B37" s="1" t="s">
        <v>244</v>
      </c>
      <c r="C37" s="10" t="s">
        <v>188</v>
      </c>
      <c r="D37" s="33" t="s">
        <v>28</v>
      </c>
      <c r="E37" s="33" t="s">
        <v>14</v>
      </c>
      <c r="F37" s="17">
        <v>500</v>
      </c>
      <c r="G37" s="17">
        <v>702.7</v>
      </c>
      <c r="H37" s="28" t="s">
        <v>320</v>
      </c>
    </row>
    <row r="38" spans="1:8" ht="296.39999999999998" x14ac:dyDescent="0.3">
      <c r="A38" s="31" t="s">
        <v>176</v>
      </c>
      <c r="B38" s="1" t="s">
        <v>92</v>
      </c>
      <c r="C38" s="10" t="s">
        <v>212</v>
      </c>
      <c r="D38" s="33" t="s">
        <v>27</v>
      </c>
      <c r="E38" s="33" t="s">
        <v>14</v>
      </c>
      <c r="F38" s="18">
        <v>4300</v>
      </c>
      <c r="G38" s="57">
        <v>3951.9</v>
      </c>
      <c r="H38" s="28" t="s">
        <v>310</v>
      </c>
    </row>
    <row r="39" spans="1:8" ht="78" x14ac:dyDescent="0.3">
      <c r="A39" s="31" t="s">
        <v>177</v>
      </c>
      <c r="B39" s="53" t="s">
        <v>237</v>
      </c>
      <c r="C39" s="10" t="s">
        <v>161</v>
      </c>
      <c r="D39" s="33" t="s">
        <v>55</v>
      </c>
      <c r="E39" s="33" t="s">
        <v>14</v>
      </c>
      <c r="F39" s="17">
        <v>15</v>
      </c>
      <c r="G39" s="17">
        <v>110.8</v>
      </c>
      <c r="H39" s="28" t="s">
        <v>268</v>
      </c>
    </row>
    <row r="40" spans="1:8" ht="218.4" x14ac:dyDescent="0.3">
      <c r="A40" s="31" t="s">
        <v>178</v>
      </c>
      <c r="B40" s="37" t="s">
        <v>95</v>
      </c>
      <c r="C40" s="1" t="s">
        <v>211</v>
      </c>
      <c r="D40" s="33" t="s">
        <v>6</v>
      </c>
      <c r="E40" s="33" t="s">
        <v>132</v>
      </c>
      <c r="F40" s="17">
        <v>250</v>
      </c>
      <c r="G40" s="17">
        <v>350</v>
      </c>
      <c r="H40" s="38" t="s">
        <v>290</v>
      </c>
    </row>
    <row r="41" spans="1:8" ht="218.4" x14ac:dyDescent="0.3">
      <c r="A41" s="31" t="s">
        <v>179</v>
      </c>
      <c r="B41" s="37" t="s">
        <v>91</v>
      </c>
      <c r="C41" s="1" t="s">
        <v>211</v>
      </c>
      <c r="D41" s="33" t="s">
        <v>46</v>
      </c>
      <c r="E41" s="33" t="s">
        <v>93</v>
      </c>
      <c r="F41" s="17">
        <v>200</v>
      </c>
      <c r="G41" s="17">
        <v>189</v>
      </c>
      <c r="H41" s="38" t="s">
        <v>291</v>
      </c>
    </row>
    <row r="42" spans="1:8" ht="218.4" x14ac:dyDescent="0.3">
      <c r="A42" s="31" t="s">
        <v>180</v>
      </c>
      <c r="B42" s="37" t="s">
        <v>105</v>
      </c>
      <c r="C42" s="1" t="s">
        <v>211</v>
      </c>
      <c r="D42" s="33" t="s">
        <v>46</v>
      </c>
      <c r="E42" s="33" t="s">
        <v>94</v>
      </c>
      <c r="F42" s="17">
        <v>4</v>
      </c>
      <c r="G42" s="17">
        <v>4</v>
      </c>
      <c r="H42" s="28" t="s">
        <v>275</v>
      </c>
    </row>
    <row r="43" spans="1:8" ht="27.6" customHeight="1" x14ac:dyDescent="0.3">
      <c r="A43" s="36" t="s">
        <v>35</v>
      </c>
      <c r="B43" s="69" t="s">
        <v>5</v>
      </c>
      <c r="C43" s="69"/>
      <c r="D43" s="69"/>
      <c r="E43" s="69"/>
      <c r="F43" s="69"/>
      <c r="G43" s="69"/>
      <c r="H43" s="69"/>
    </row>
    <row r="44" spans="1:8" ht="218.4" x14ac:dyDescent="0.3">
      <c r="A44" s="31" t="s">
        <v>36</v>
      </c>
      <c r="B44" s="1" t="s">
        <v>18</v>
      </c>
      <c r="C44" s="10" t="s">
        <v>190</v>
      </c>
      <c r="D44" s="33" t="s">
        <v>15</v>
      </c>
      <c r="E44" s="33" t="s">
        <v>13</v>
      </c>
      <c r="F44" s="19" t="s">
        <v>160</v>
      </c>
      <c r="G44" s="17">
        <v>1.1000000000000001</v>
      </c>
      <c r="H44" s="29" t="s">
        <v>300</v>
      </c>
    </row>
    <row r="45" spans="1:8" ht="234" x14ac:dyDescent="0.3">
      <c r="A45" s="31" t="s">
        <v>99</v>
      </c>
      <c r="B45" s="1" t="s">
        <v>19</v>
      </c>
      <c r="C45" s="10" t="s">
        <v>190</v>
      </c>
      <c r="D45" s="33" t="s">
        <v>15</v>
      </c>
      <c r="E45" s="33" t="s">
        <v>13</v>
      </c>
      <c r="F45" s="19" t="s">
        <v>196</v>
      </c>
      <c r="G45" s="17">
        <v>0.99</v>
      </c>
      <c r="H45" s="29" t="s">
        <v>301</v>
      </c>
    </row>
    <row r="46" spans="1:8" ht="218.4" x14ac:dyDescent="0.3">
      <c r="A46" s="31" t="s">
        <v>100</v>
      </c>
      <c r="B46" s="1" t="s">
        <v>198</v>
      </c>
      <c r="C46" s="10" t="s">
        <v>190</v>
      </c>
      <c r="D46" s="33" t="s">
        <v>15</v>
      </c>
      <c r="E46" s="33" t="s">
        <v>13</v>
      </c>
      <c r="F46" s="19" t="s">
        <v>197</v>
      </c>
      <c r="G46" s="17">
        <v>0.65</v>
      </c>
      <c r="H46" s="29" t="s">
        <v>302</v>
      </c>
    </row>
    <row r="47" spans="1:8" ht="234" x14ac:dyDescent="0.3">
      <c r="A47" s="31" t="s">
        <v>101</v>
      </c>
      <c r="B47" s="1" t="s">
        <v>20</v>
      </c>
      <c r="C47" s="10" t="s">
        <v>190</v>
      </c>
      <c r="D47" s="33" t="s">
        <v>15</v>
      </c>
      <c r="E47" s="33" t="s">
        <v>13</v>
      </c>
      <c r="F47" s="19" t="s">
        <v>197</v>
      </c>
      <c r="G47" s="17">
        <v>-0.05</v>
      </c>
      <c r="H47" s="29" t="s">
        <v>303</v>
      </c>
    </row>
    <row r="48" spans="1:8" ht="62.4" x14ac:dyDescent="0.3">
      <c r="A48" s="36" t="s">
        <v>37</v>
      </c>
      <c r="B48" s="25" t="s">
        <v>116</v>
      </c>
      <c r="C48" s="10" t="s">
        <v>190</v>
      </c>
      <c r="D48" s="33" t="s">
        <v>114</v>
      </c>
      <c r="E48" s="33" t="s">
        <v>128</v>
      </c>
      <c r="F48" s="17" t="s">
        <v>158</v>
      </c>
      <c r="G48" s="17" t="s">
        <v>158</v>
      </c>
      <c r="H48" s="53" t="s">
        <v>279</v>
      </c>
    </row>
    <row r="49" spans="1:8" ht="156" x14ac:dyDescent="0.3">
      <c r="A49" s="36" t="s">
        <v>123</v>
      </c>
      <c r="B49" s="6" t="s">
        <v>173</v>
      </c>
      <c r="C49" s="10" t="s">
        <v>191</v>
      </c>
      <c r="D49" s="33" t="s">
        <v>77</v>
      </c>
      <c r="E49" s="33" t="s">
        <v>22</v>
      </c>
      <c r="F49" s="17">
        <v>2</v>
      </c>
      <c r="G49" s="17">
        <v>2</v>
      </c>
      <c r="H49" s="28" t="s">
        <v>321</v>
      </c>
    </row>
    <row r="50" spans="1:8" ht="187.2" x14ac:dyDescent="0.3">
      <c r="A50" s="36" t="s">
        <v>84</v>
      </c>
      <c r="B50" s="25" t="s">
        <v>21</v>
      </c>
      <c r="C50" s="10" t="s">
        <v>219</v>
      </c>
      <c r="D50" s="33" t="s">
        <v>6</v>
      </c>
      <c r="E50" s="33" t="s">
        <v>17</v>
      </c>
      <c r="F50" s="17">
        <v>15</v>
      </c>
      <c r="G50" s="17">
        <v>125</v>
      </c>
      <c r="H50" s="5" t="s">
        <v>322</v>
      </c>
    </row>
    <row r="51" spans="1:8" ht="78" x14ac:dyDescent="0.3">
      <c r="A51" s="36" t="s">
        <v>102</v>
      </c>
      <c r="B51" s="25" t="s">
        <v>284</v>
      </c>
      <c r="C51" s="10" t="s">
        <v>188</v>
      </c>
      <c r="D51" s="33" t="s">
        <v>6</v>
      </c>
      <c r="E51" s="33" t="s">
        <v>113</v>
      </c>
      <c r="F51" s="17" t="s">
        <v>158</v>
      </c>
      <c r="G51" s="17" t="s">
        <v>158</v>
      </c>
      <c r="H51" s="28" t="s">
        <v>299</v>
      </c>
    </row>
    <row r="52" spans="1:8" ht="15.6" x14ac:dyDescent="0.3">
      <c r="A52" s="36" t="s">
        <v>78</v>
      </c>
      <c r="B52" s="68" t="s">
        <v>80</v>
      </c>
      <c r="C52" s="68"/>
      <c r="D52" s="68"/>
      <c r="E52" s="9"/>
      <c r="F52" s="17"/>
      <c r="G52" s="34"/>
      <c r="H52" s="34"/>
    </row>
    <row r="53" spans="1:8" ht="296.39999999999998" x14ac:dyDescent="0.3">
      <c r="A53" s="31" t="s">
        <v>124</v>
      </c>
      <c r="B53" s="10" t="s">
        <v>214</v>
      </c>
      <c r="C53" s="10" t="s">
        <v>213</v>
      </c>
      <c r="D53" s="33" t="s">
        <v>6</v>
      </c>
      <c r="E53" s="33" t="s">
        <v>216</v>
      </c>
      <c r="F53" s="17">
        <v>100</v>
      </c>
      <c r="G53" s="17">
        <v>100</v>
      </c>
      <c r="H53" s="38" t="s">
        <v>281</v>
      </c>
    </row>
    <row r="54" spans="1:8" ht="296.39999999999998" x14ac:dyDescent="0.3">
      <c r="A54" s="31" t="s">
        <v>199</v>
      </c>
      <c r="B54" s="10" t="s">
        <v>215</v>
      </c>
      <c r="C54" s="10" t="s">
        <v>213</v>
      </c>
      <c r="D54" s="33" t="s">
        <v>6</v>
      </c>
      <c r="E54" s="33" t="s">
        <v>216</v>
      </c>
      <c r="F54" s="17">
        <v>100</v>
      </c>
      <c r="G54" s="17">
        <v>100</v>
      </c>
      <c r="H54" s="28" t="s">
        <v>292</v>
      </c>
    </row>
    <row r="55" spans="1:8" ht="327.60000000000002" x14ac:dyDescent="0.3">
      <c r="A55" s="31" t="s">
        <v>200</v>
      </c>
      <c r="B55" s="10" t="s">
        <v>166</v>
      </c>
      <c r="C55" s="10" t="s">
        <v>219</v>
      </c>
      <c r="D55" s="33" t="s">
        <v>6</v>
      </c>
      <c r="E55" s="33" t="s">
        <v>98</v>
      </c>
      <c r="F55" s="17">
        <v>56</v>
      </c>
      <c r="G55" s="17">
        <v>54</v>
      </c>
      <c r="H55" s="5" t="s">
        <v>308</v>
      </c>
    </row>
    <row r="56" spans="1:8" ht="187.2" x14ac:dyDescent="0.3">
      <c r="A56" s="31" t="s">
        <v>201</v>
      </c>
      <c r="B56" s="10" t="s">
        <v>145</v>
      </c>
      <c r="C56" s="10" t="s">
        <v>219</v>
      </c>
      <c r="D56" s="33" t="s">
        <v>6</v>
      </c>
      <c r="E56" s="33" t="s">
        <v>17</v>
      </c>
      <c r="F56" s="17">
        <v>550</v>
      </c>
      <c r="G56" s="58">
        <f>79+613+1021+464</f>
        <v>2177</v>
      </c>
      <c r="H56" s="10" t="s">
        <v>304</v>
      </c>
    </row>
    <row r="57" spans="1:8" ht="187.2" x14ac:dyDescent="0.3">
      <c r="A57" s="31" t="s">
        <v>202</v>
      </c>
      <c r="B57" s="10" t="s">
        <v>167</v>
      </c>
      <c r="C57" s="10" t="s">
        <v>219</v>
      </c>
      <c r="D57" s="33" t="s">
        <v>6</v>
      </c>
      <c r="E57" s="33" t="s">
        <v>17</v>
      </c>
      <c r="F57" s="17">
        <v>50</v>
      </c>
      <c r="G57" s="17">
        <v>77</v>
      </c>
      <c r="H57" s="53" t="s">
        <v>305</v>
      </c>
    </row>
    <row r="58" spans="1:8" ht="187.2" x14ac:dyDescent="0.3">
      <c r="A58" s="31" t="s">
        <v>203</v>
      </c>
      <c r="B58" s="37" t="s">
        <v>168</v>
      </c>
      <c r="C58" s="10" t="s">
        <v>219</v>
      </c>
      <c r="D58" s="33" t="s">
        <v>6</v>
      </c>
      <c r="E58" s="33" t="s">
        <v>17</v>
      </c>
      <c r="F58" s="17">
        <v>8</v>
      </c>
      <c r="G58" s="17">
        <v>0</v>
      </c>
      <c r="H58" s="23" t="s">
        <v>323</v>
      </c>
    </row>
    <row r="59" spans="1:8" ht="187.2" x14ac:dyDescent="0.3">
      <c r="A59" s="31" t="s">
        <v>204</v>
      </c>
      <c r="B59" s="37" t="s">
        <v>169</v>
      </c>
      <c r="C59" s="10" t="s">
        <v>219</v>
      </c>
      <c r="D59" s="33" t="s">
        <v>6</v>
      </c>
      <c r="E59" s="33" t="s">
        <v>17</v>
      </c>
      <c r="F59" s="17">
        <v>10</v>
      </c>
      <c r="G59" s="17">
        <v>0</v>
      </c>
      <c r="H59" s="38" t="s">
        <v>324</v>
      </c>
    </row>
    <row r="60" spans="1:8" ht="187.2" x14ac:dyDescent="0.3">
      <c r="A60" s="31" t="s">
        <v>205</v>
      </c>
      <c r="B60" s="53" t="s">
        <v>170</v>
      </c>
      <c r="C60" s="10" t="s">
        <v>219</v>
      </c>
      <c r="D60" s="33" t="s">
        <v>6</v>
      </c>
      <c r="E60" s="33" t="s">
        <v>17</v>
      </c>
      <c r="F60" s="17">
        <v>7296</v>
      </c>
      <c r="G60" s="17">
        <v>6913</v>
      </c>
      <c r="H60" s="38" t="s">
        <v>331</v>
      </c>
    </row>
    <row r="61" spans="1:8" ht="249.6" x14ac:dyDescent="0.3">
      <c r="A61" s="31" t="s">
        <v>206</v>
      </c>
      <c r="B61" s="1" t="s">
        <v>90</v>
      </c>
      <c r="C61" s="10" t="s">
        <v>188</v>
      </c>
      <c r="D61" s="33" t="s">
        <v>6</v>
      </c>
      <c r="E61" s="33" t="s">
        <v>14</v>
      </c>
      <c r="F61" s="17">
        <v>0</v>
      </c>
      <c r="G61" s="34">
        <v>0</v>
      </c>
      <c r="H61" s="29" t="s">
        <v>325</v>
      </c>
    </row>
    <row r="62" spans="1:8" ht="280.8" x14ac:dyDescent="0.3">
      <c r="A62" s="31" t="s">
        <v>207</v>
      </c>
      <c r="B62" s="1" t="s">
        <v>58</v>
      </c>
      <c r="C62" s="10" t="s">
        <v>219</v>
      </c>
      <c r="D62" s="33" t="s">
        <v>6</v>
      </c>
      <c r="E62" s="33" t="s">
        <v>17</v>
      </c>
      <c r="F62" s="17">
        <v>8</v>
      </c>
      <c r="G62" s="17">
        <v>11</v>
      </c>
      <c r="H62" s="23" t="s">
        <v>306</v>
      </c>
    </row>
    <row r="63" spans="1:8" ht="15.6" x14ac:dyDescent="0.3">
      <c r="A63" s="36" t="s">
        <v>79</v>
      </c>
      <c r="B63" s="68" t="s">
        <v>47</v>
      </c>
      <c r="C63" s="68"/>
      <c r="D63" s="68"/>
      <c r="E63" s="9"/>
      <c r="F63" s="17"/>
      <c r="G63" s="34"/>
      <c r="H63" s="34"/>
    </row>
    <row r="64" spans="1:8" ht="218.4" x14ac:dyDescent="0.3">
      <c r="A64" s="31" t="s">
        <v>81</v>
      </c>
      <c r="B64" s="1" t="s">
        <v>174</v>
      </c>
      <c r="C64" s="1" t="s">
        <v>211</v>
      </c>
      <c r="D64" s="33" t="s">
        <v>6</v>
      </c>
      <c r="E64" s="33" t="s">
        <v>56</v>
      </c>
      <c r="F64" s="17">
        <v>6</v>
      </c>
      <c r="G64" s="17">
        <v>5</v>
      </c>
      <c r="H64" s="38" t="s">
        <v>293</v>
      </c>
    </row>
    <row r="65" spans="1:8" ht="218.4" x14ac:dyDescent="0.3">
      <c r="A65" s="31" t="s">
        <v>82</v>
      </c>
      <c r="B65" s="1" t="s">
        <v>183</v>
      </c>
      <c r="C65" s="1" t="s">
        <v>211</v>
      </c>
      <c r="D65" s="33" t="s">
        <v>6</v>
      </c>
      <c r="E65" s="33" t="s">
        <v>57</v>
      </c>
      <c r="F65" s="17">
        <v>100</v>
      </c>
      <c r="G65" s="17">
        <v>100</v>
      </c>
      <c r="H65" s="28" t="s">
        <v>269</v>
      </c>
    </row>
    <row r="66" spans="1:8" ht="218.4" x14ac:dyDescent="0.3">
      <c r="A66" s="31" t="s">
        <v>125</v>
      </c>
      <c r="B66" s="1" t="s">
        <v>184</v>
      </c>
      <c r="C66" s="1" t="s">
        <v>211</v>
      </c>
      <c r="D66" s="33" t="s">
        <v>6</v>
      </c>
      <c r="E66" s="33" t="s">
        <v>17</v>
      </c>
      <c r="F66" s="17">
        <v>5</v>
      </c>
      <c r="G66" s="17">
        <v>16</v>
      </c>
      <c r="H66" s="38" t="s">
        <v>294</v>
      </c>
    </row>
    <row r="67" spans="1:8" ht="218.4" x14ac:dyDescent="0.3">
      <c r="A67" s="31" t="s">
        <v>83</v>
      </c>
      <c r="B67" s="1" t="s">
        <v>185</v>
      </c>
      <c r="C67" s="1" t="s">
        <v>211</v>
      </c>
      <c r="D67" s="33" t="s">
        <v>6</v>
      </c>
      <c r="E67" s="33" t="s">
        <v>17</v>
      </c>
      <c r="F67" s="17">
        <v>12</v>
      </c>
      <c r="G67" s="17">
        <v>12</v>
      </c>
      <c r="H67" s="28" t="s">
        <v>270</v>
      </c>
    </row>
    <row r="68" spans="1:8" ht="265.2" x14ac:dyDescent="0.3">
      <c r="A68" s="31" t="s">
        <v>85</v>
      </c>
      <c r="B68" s="37" t="s">
        <v>186</v>
      </c>
      <c r="C68" s="10" t="s">
        <v>219</v>
      </c>
      <c r="D68" s="33" t="s">
        <v>6</v>
      </c>
      <c r="E68" s="33" t="s">
        <v>17</v>
      </c>
      <c r="F68" s="17">
        <v>56</v>
      </c>
      <c r="G68" s="17">
        <v>90</v>
      </c>
      <c r="H68" s="23" t="s">
        <v>309</v>
      </c>
    </row>
    <row r="69" spans="1:8" ht="187.2" x14ac:dyDescent="0.3">
      <c r="A69" s="31" t="s">
        <v>86</v>
      </c>
      <c r="B69" s="37" t="s">
        <v>187</v>
      </c>
      <c r="C69" s="10" t="s">
        <v>219</v>
      </c>
      <c r="D69" s="33" t="s">
        <v>146</v>
      </c>
      <c r="E69" s="33" t="s">
        <v>17</v>
      </c>
      <c r="F69" s="17">
        <v>50</v>
      </c>
      <c r="G69" s="17">
        <v>0</v>
      </c>
      <c r="H69" s="38" t="s">
        <v>326</v>
      </c>
    </row>
    <row r="70" spans="1:8" ht="218.4" x14ac:dyDescent="0.3">
      <c r="A70" s="36" t="s">
        <v>148</v>
      </c>
      <c r="B70" s="25" t="s">
        <v>182</v>
      </c>
      <c r="C70" s="1" t="s">
        <v>211</v>
      </c>
      <c r="D70" s="33" t="s">
        <v>6</v>
      </c>
      <c r="E70" s="33" t="s">
        <v>17</v>
      </c>
      <c r="F70" s="17">
        <v>1</v>
      </c>
      <c r="G70" s="17">
        <v>11</v>
      </c>
      <c r="H70" s="38" t="s">
        <v>295</v>
      </c>
    </row>
    <row r="71" spans="1:8" ht="78" x14ac:dyDescent="0.3">
      <c r="A71" s="65" t="s">
        <v>181</v>
      </c>
      <c r="B71" s="62" t="s">
        <v>147</v>
      </c>
      <c r="C71" s="66" t="s">
        <v>159</v>
      </c>
      <c r="D71" s="67" t="s">
        <v>6</v>
      </c>
      <c r="E71" s="5" t="s">
        <v>208</v>
      </c>
      <c r="F71" s="17">
        <v>55</v>
      </c>
      <c r="G71" s="17">
        <v>8</v>
      </c>
      <c r="H71" s="38" t="s">
        <v>264</v>
      </c>
    </row>
    <row r="72" spans="1:8" ht="78" x14ac:dyDescent="0.3">
      <c r="A72" s="65"/>
      <c r="B72" s="62"/>
      <c r="C72" s="66"/>
      <c r="D72" s="67"/>
      <c r="E72" s="5" t="s">
        <v>209</v>
      </c>
      <c r="F72" s="17">
        <v>5</v>
      </c>
      <c r="G72" s="39" t="s">
        <v>272</v>
      </c>
      <c r="H72" s="34"/>
    </row>
    <row r="73" spans="1:8" ht="78" x14ac:dyDescent="0.3">
      <c r="A73" s="65"/>
      <c r="B73" s="62"/>
      <c r="C73" s="66"/>
      <c r="D73" s="67"/>
      <c r="E73" s="5" t="s">
        <v>210</v>
      </c>
      <c r="F73" s="17">
        <v>1</v>
      </c>
      <c r="G73" s="39" t="s">
        <v>272</v>
      </c>
      <c r="H73" s="34"/>
    </row>
    <row r="74" spans="1:8" ht="15.6" x14ac:dyDescent="0.3">
      <c r="A74" s="40"/>
      <c r="B74" s="61" t="s">
        <v>172</v>
      </c>
      <c r="C74" s="61"/>
      <c r="D74" s="61"/>
      <c r="E74" s="41"/>
      <c r="F74" s="17"/>
      <c r="G74" s="20">
        <f>G80+G87+G88+G96</f>
        <v>124112.79999999999</v>
      </c>
      <c r="H74" s="34"/>
    </row>
    <row r="75" spans="1:8" ht="15.6" x14ac:dyDescent="0.3">
      <c r="A75" s="42">
        <v>1</v>
      </c>
      <c r="B75" s="62" t="s">
        <v>30</v>
      </c>
      <c r="C75" s="62"/>
      <c r="D75" s="62"/>
      <c r="E75" s="43"/>
      <c r="F75" s="17"/>
      <c r="G75" s="34"/>
      <c r="H75" s="34"/>
    </row>
    <row r="76" spans="1:8" ht="374.4" x14ac:dyDescent="0.3">
      <c r="A76" s="44" t="s">
        <v>11</v>
      </c>
      <c r="B76" s="53" t="s">
        <v>31</v>
      </c>
      <c r="C76" s="53" t="s">
        <v>241</v>
      </c>
      <c r="D76" s="2">
        <v>45536</v>
      </c>
      <c r="E76" s="45" t="s">
        <v>118</v>
      </c>
      <c r="F76" s="17" t="s">
        <v>158</v>
      </c>
      <c r="G76" s="17" t="s">
        <v>158</v>
      </c>
      <c r="H76" s="38" t="s">
        <v>252</v>
      </c>
    </row>
    <row r="77" spans="1:8" ht="281.39999999999998" customHeight="1" x14ac:dyDescent="0.3">
      <c r="A77" s="44" t="s">
        <v>12</v>
      </c>
      <c r="B77" s="37" t="s">
        <v>217</v>
      </c>
      <c r="C77" s="53" t="s">
        <v>242</v>
      </c>
      <c r="D77" s="45" t="s">
        <v>133</v>
      </c>
      <c r="E77" s="45" t="s">
        <v>149</v>
      </c>
      <c r="F77" s="17">
        <f>0+17+2+10+8</f>
        <v>37</v>
      </c>
      <c r="G77" s="17">
        <f>7+8+2</f>
        <v>17</v>
      </c>
      <c r="H77" s="38" t="s">
        <v>297</v>
      </c>
    </row>
    <row r="78" spans="1:8" ht="15.6" x14ac:dyDescent="0.3">
      <c r="A78" s="42">
        <v>2</v>
      </c>
      <c r="B78" s="43" t="s">
        <v>32</v>
      </c>
      <c r="C78" s="43"/>
      <c r="D78" s="43"/>
      <c r="E78" s="43"/>
      <c r="F78" s="17"/>
      <c r="G78" s="34"/>
      <c r="H78" s="34"/>
    </row>
    <row r="79" spans="1:8" ht="358.8" x14ac:dyDescent="0.3">
      <c r="A79" s="46" t="s">
        <v>107</v>
      </c>
      <c r="B79" s="37" t="s">
        <v>51</v>
      </c>
      <c r="C79" s="66" t="s">
        <v>243</v>
      </c>
      <c r="D79" s="47" t="s">
        <v>52</v>
      </c>
      <c r="E79" s="53" t="s">
        <v>6</v>
      </c>
      <c r="F79" s="19" t="s">
        <v>118</v>
      </c>
      <c r="G79" s="19" t="s">
        <v>251</v>
      </c>
      <c r="H79" s="38" t="s">
        <v>253</v>
      </c>
    </row>
    <row r="80" spans="1:8" ht="140.4" x14ac:dyDescent="0.3">
      <c r="A80" s="48" t="s">
        <v>108</v>
      </c>
      <c r="B80" s="37" t="s">
        <v>50</v>
      </c>
      <c r="C80" s="66"/>
      <c r="D80" s="2" t="s">
        <v>6</v>
      </c>
      <c r="E80" s="45" t="s">
        <v>7</v>
      </c>
      <c r="F80" s="17">
        <f>2000+3000+700</f>
        <v>5700</v>
      </c>
      <c r="G80" s="17">
        <f>1676.3+5146.5+10804.8</f>
        <v>17627.599999999999</v>
      </c>
      <c r="H80" s="38" t="s">
        <v>254</v>
      </c>
    </row>
    <row r="81" spans="1:8" ht="15.6" x14ac:dyDescent="0.3">
      <c r="A81" s="42">
        <v>3</v>
      </c>
      <c r="B81" s="79" t="s">
        <v>33</v>
      </c>
      <c r="C81" s="79"/>
      <c r="D81" s="79"/>
      <c r="E81" s="79"/>
      <c r="F81" s="17"/>
      <c r="G81" s="34"/>
      <c r="H81" s="34"/>
    </row>
    <row r="82" spans="1:8" ht="93.6" x14ac:dyDescent="0.3">
      <c r="A82" s="49" t="s">
        <v>109</v>
      </c>
      <c r="B82" s="3" t="s">
        <v>115</v>
      </c>
      <c r="C82" s="37" t="s">
        <v>192</v>
      </c>
      <c r="D82" s="45" t="s">
        <v>114</v>
      </c>
      <c r="E82" s="45" t="s">
        <v>130</v>
      </c>
      <c r="F82" s="17" t="s">
        <v>158</v>
      </c>
      <c r="G82" s="17" t="s">
        <v>158</v>
      </c>
      <c r="H82" s="38" t="s">
        <v>278</v>
      </c>
    </row>
    <row r="83" spans="1:8" ht="202.8" x14ac:dyDescent="0.3">
      <c r="A83" s="49" t="s">
        <v>110</v>
      </c>
      <c r="B83" s="3" t="s">
        <v>34</v>
      </c>
      <c r="C83" s="37" t="s">
        <v>193</v>
      </c>
      <c r="D83" s="2">
        <v>45444</v>
      </c>
      <c r="E83" s="45" t="s">
        <v>129</v>
      </c>
      <c r="F83" s="17" t="s">
        <v>158</v>
      </c>
      <c r="G83" s="17" t="s">
        <v>158</v>
      </c>
      <c r="H83" s="38" t="s">
        <v>255</v>
      </c>
    </row>
    <row r="84" spans="1:8" ht="15.6" x14ac:dyDescent="0.3">
      <c r="A84" s="42">
        <v>4</v>
      </c>
      <c r="B84" s="43" t="s">
        <v>53</v>
      </c>
      <c r="C84" s="43"/>
      <c r="D84" s="43"/>
      <c r="E84" s="43"/>
      <c r="F84" s="17"/>
      <c r="G84" s="34"/>
      <c r="H84" s="34"/>
    </row>
    <row r="85" spans="1:8" ht="218.4" x14ac:dyDescent="0.3">
      <c r="A85" s="48" t="s">
        <v>111</v>
      </c>
      <c r="B85" s="37" t="s">
        <v>54</v>
      </c>
      <c r="C85" s="37" t="s">
        <v>234</v>
      </c>
      <c r="D85" s="2" t="s">
        <v>6</v>
      </c>
      <c r="E85" s="45" t="s">
        <v>118</v>
      </c>
      <c r="F85" s="17" t="s">
        <v>158</v>
      </c>
      <c r="G85" s="17" t="s">
        <v>158</v>
      </c>
      <c r="H85" s="50" t="s">
        <v>280</v>
      </c>
    </row>
    <row r="86" spans="1:8" ht="15.6" x14ac:dyDescent="0.3">
      <c r="A86" s="42">
        <v>5</v>
      </c>
      <c r="B86" s="43" t="s">
        <v>43</v>
      </c>
      <c r="C86" s="43"/>
      <c r="D86" s="43"/>
      <c r="E86" s="43"/>
      <c r="F86" s="17"/>
      <c r="G86" s="34"/>
      <c r="H86" s="34"/>
    </row>
    <row r="87" spans="1:8" ht="358.8" x14ac:dyDescent="0.3">
      <c r="A87" s="48" t="s">
        <v>112</v>
      </c>
      <c r="B87" s="37" t="s">
        <v>41</v>
      </c>
      <c r="C87" s="37" t="s">
        <v>243</v>
      </c>
      <c r="D87" s="2" t="s">
        <v>6</v>
      </c>
      <c r="E87" s="45" t="s">
        <v>7</v>
      </c>
      <c r="F87" s="17">
        <f>100+1000+50+3000+400</f>
        <v>4550</v>
      </c>
      <c r="G87" s="17">
        <f>38877.7+2107.5+964.6+62+8877.4</f>
        <v>50889.2</v>
      </c>
      <c r="H87" s="28" t="s">
        <v>265</v>
      </c>
    </row>
    <row r="88" spans="1:8" ht="62.4" x14ac:dyDescent="0.3">
      <c r="A88" s="48" t="s">
        <v>150</v>
      </c>
      <c r="B88" s="37" t="s">
        <v>152</v>
      </c>
      <c r="C88" s="51" t="s">
        <v>162</v>
      </c>
      <c r="D88" s="2" t="s">
        <v>235</v>
      </c>
      <c r="E88" s="45" t="s">
        <v>7</v>
      </c>
      <c r="F88" s="18">
        <v>30000</v>
      </c>
      <c r="G88" s="18">
        <v>55596</v>
      </c>
      <c r="H88" s="38" t="s">
        <v>256</v>
      </c>
    </row>
    <row r="89" spans="1:8" ht="109.2" x14ac:dyDescent="0.3">
      <c r="A89" s="48" t="s">
        <v>151</v>
      </c>
      <c r="B89" s="37" t="s">
        <v>42</v>
      </c>
      <c r="C89" s="37" t="s">
        <v>190</v>
      </c>
      <c r="D89" s="2" t="s">
        <v>236</v>
      </c>
      <c r="E89" s="45" t="s">
        <v>118</v>
      </c>
      <c r="F89" s="17" t="s">
        <v>158</v>
      </c>
      <c r="G89" s="17" t="s">
        <v>158</v>
      </c>
      <c r="H89" s="28" t="s">
        <v>257</v>
      </c>
    </row>
    <row r="90" spans="1:8" ht="15.6" x14ac:dyDescent="0.3">
      <c r="A90" s="30">
        <v>6</v>
      </c>
      <c r="B90" s="62" t="s">
        <v>38</v>
      </c>
      <c r="C90" s="62"/>
      <c r="D90" s="62"/>
      <c r="E90" s="6"/>
      <c r="F90" s="17"/>
      <c r="G90" s="34"/>
      <c r="H90" s="34"/>
    </row>
    <row r="91" spans="1:8" ht="96" customHeight="1" x14ac:dyDescent="0.3">
      <c r="A91" s="52" t="s">
        <v>126</v>
      </c>
      <c r="B91" s="4" t="s">
        <v>39</v>
      </c>
      <c r="C91" s="37" t="s">
        <v>190</v>
      </c>
      <c r="D91" s="2" t="s">
        <v>6</v>
      </c>
      <c r="E91" s="45" t="s">
        <v>118</v>
      </c>
      <c r="F91" s="17" t="s">
        <v>158</v>
      </c>
      <c r="G91" s="17" t="s">
        <v>158</v>
      </c>
      <c r="H91" s="28" t="s">
        <v>258</v>
      </c>
    </row>
    <row r="92" spans="1:8" ht="124.8" x14ac:dyDescent="0.3">
      <c r="A92" s="52" t="s">
        <v>127</v>
      </c>
      <c r="B92" s="4" t="s">
        <v>40</v>
      </c>
      <c r="C92" s="37" t="s">
        <v>190</v>
      </c>
      <c r="D92" s="2" t="s">
        <v>6</v>
      </c>
      <c r="E92" s="45" t="s">
        <v>118</v>
      </c>
      <c r="F92" s="17" t="s">
        <v>158</v>
      </c>
      <c r="G92" s="17" t="s">
        <v>158</v>
      </c>
      <c r="H92" s="29" t="s">
        <v>259</v>
      </c>
    </row>
    <row r="93" spans="1:8" ht="15.6" x14ac:dyDescent="0.3">
      <c r="A93" s="30" t="s">
        <v>134</v>
      </c>
      <c r="B93" s="62" t="s">
        <v>153</v>
      </c>
      <c r="C93" s="62"/>
      <c r="D93" s="62"/>
      <c r="E93" s="6"/>
      <c r="F93" s="17"/>
      <c r="G93" s="34"/>
      <c r="H93" s="34"/>
    </row>
    <row r="94" spans="1:8" ht="78" x14ac:dyDescent="0.3">
      <c r="A94" s="40" t="s">
        <v>137</v>
      </c>
      <c r="B94" s="53" t="s">
        <v>157</v>
      </c>
      <c r="C94" s="80" t="s">
        <v>218</v>
      </c>
      <c r="D94" s="2" t="s">
        <v>233</v>
      </c>
      <c r="E94" s="45" t="s">
        <v>136</v>
      </c>
      <c r="F94" s="17" t="s">
        <v>158</v>
      </c>
      <c r="G94" s="17" t="s">
        <v>158</v>
      </c>
      <c r="H94" s="28" t="s">
        <v>260</v>
      </c>
    </row>
    <row r="95" spans="1:8" ht="62.4" x14ac:dyDescent="0.3">
      <c r="A95" s="40" t="s">
        <v>138</v>
      </c>
      <c r="B95" s="53" t="s">
        <v>135</v>
      </c>
      <c r="C95" s="80"/>
      <c r="D95" s="2" t="s">
        <v>6</v>
      </c>
      <c r="E95" s="45" t="s">
        <v>118</v>
      </c>
      <c r="F95" s="17" t="s">
        <v>158</v>
      </c>
      <c r="G95" s="33" t="s">
        <v>158</v>
      </c>
      <c r="H95" s="53" t="s">
        <v>261</v>
      </c>
    </row>
    <row r="96" spans="1:8" ht="31.2" x14ac:dyDescent="0.3">
      <c r="A96" s="40" t="s">
        <v>139</v>
      </c>
      <c r="B96" s="53" t="s">
        <v>141</v>
      </c>
      <c r="C96" s="80"/>
      <c r="D96" s="2" t="s">
        <v>6</v>
      </c>
      <c r="E96" s="45" t="s">
        <v>14</v>
      </c>
      <c r="F96" s="17">
        <v>0</v>
      </c>
      <c r="G96" s="17">
        <v>0</v>
      </c>
      <c r="H96" s="23" t="s">
        <v>329</v>
      </c>
    </row>
    <row r="97" spans="1:8" ht="140.4" x14ac:dyDescent="0.3">
      <c r="A97" s="40" t="s">
        <v>140</v>
      </c>
      <c r="B97" s="53" t="s">
        <v>249</v>
      </c>
      <c r="C97" s="80"/>
      <c r="D97" s="2" t="s">
        <v>6</v>
      </c>
      <c r="E97" s="45" t="s">
        <v>118</v>
      </c>
      <c r="F97" s="17" t="s">
        <v>158</v>
      </c>
      <c r="G97" s="33" t="s">
        <v>158</v>
      </c>
      <c r="H97" s="53" t="s">
        <v>262</v>
      </c>
    </row>
    <row r="98" spans="1:8" ht="62.4" x14ac:dyDescent="0.3">
      <c r="A98" s="40" t="s">
        <v>142</v>
      </c>
      <c r="B98" s="53" t="s">
        <v>143</v>
      </c>
      <c r="C98" s="80"/>
      <c r="D98" s="2" t="s">
        <v>6</v>
      </c>
      <c r="E98" s="45" t="s">
        <v>118</v>
      </c>
      <c r="F98" s="17" t="s">
        <v>158</v>
      </c>
      <c r="G98" s="33" t="s">
        <v>158</v>
      </c>
      <c r="H98" s="53" t="s">
        <v>263</v>
      </c>
    </row>
    <row r="99" spans="1:8" ht="62.4" x14ac:dyDescent="0.3">
      <c r="A99" s="40" t="s">
        <v>144</v>
      </c>
      <c r="B99" s="53" t="s">
        <v>154</v>
      </c>
      <c r="C99" s="80"/>
      <c r="D99" s="2" t="s">
        <v>6</v>
      </c>
      <c r="E99" s="45" t="s">
        <v>118</v>
      </c>
      <c r="F99" s="17" t="s">
        <v>158</v>
      </c>
      <c r="G99" s="33" t="s">
        <v>158</v>
      </c>
      <c r="H99" s="53" t="s">
        <v>296</v>
      </c>
    </row>
    <row r="100" spans="1:8" x14ac:dyDescent="0.3">
      <c r="A100" s="11"/>
      <c r="B100" s="11"/>
      <c r="C100" s="11"/>
      <c r="D100" s="11"/>
      <c r="E100" s="11"/>
      <c r="F100" s="11"/>
      <c r="G100" s="11"/>
      <c r="H100" s="11"/>
    </row>
    <row r="101" spans="1:8" x14ac:dyDescent="0.3">
      <c r="A101" s="11"/>
      <c r="B101" s="11"/>
      <c r="C101" s="11"/>
      <c r="D101" s="11"/>
      <c r="E101" s="11"/>
      <c r="F101" s="11"/>
      <c r="G101" s="11"/>
      <c r="H101" s="11"/>
    </row>
    <row r="102" spans="1:8" ht="18" x14ac:dyDescent="0.35">
      <c r="A102" s="16" t="s">
        <v>327</v>
      </c>
      <c r="B102" s="16"/>
      <c r="C102" s="16"/>
      <c r="D102" s="16"/>
      <c r="E102" s="16"/>
      <c r="F102" s="16" t="s">
        <v>328</v>
      </c>
      <c r="G102" s="11"/>
      <c r="H102" s="11"/>
    </row>
    <row r="103" spans="1:8" ht="16.8" x14ac:dyDescent="0.3">
      <c r="A103" s="13"/>
      <c r="B103" s="13"/>
      <c r="C103" s="11"/>
      <c r="D103" s="11"/>
      <c r="E103" s="11"/>
      <c r="F103" s="11"/>
      <c r="G103" s="11"/>
      <c r="H103" s="11"/>
    </row>
    <row r="104" spans="1:8" x14ac:dyDescent="0.3">
      <c r="A104" s="15" t="s">
        <v>273</v>
      </c>
      <c r="B104" s="15"/>
      <c r="C104" s="11"/>
      <c r="D104" s="11"/>
      <c r="E104" s="11"/>
      <c r="F104" s="11"/>
      <c r="G104" s="11"/>
      <c r="H104" s="11"/>
    </row>
    <row r="105" spans="1:8" x14ac:dyDescent="0.3">
      <c r="A105" s="15" t="s">
        <v>285</v>
      </c>
      <c r="B105" s="15"/>
      <c r="C105" s="11"/>
      <c r="D105" s="11"/>
      <c r="E105" s="11"/>
      <c r="F105" s="11"/>
      <c r="G105" s="11"/>
      <c r="H105" s="11"/>
    </row>
    <row r="106" spans="1:8" ht="16.8" x14ac:dyDescent="0.3">
      <c r="A106" s="13"/>
      <c r="B106" s="13"/>
      <c r="C106" s="11"/>
      <c r="D106" s="11"/>
      <c r="E106" s="11"/>
      <c r="F106" s="11"/>
      <c r="G106" s="11"/>
      <c r="H106" s="11"/>
    </row>
    <row r="107" spans="1:8" ht="16.8" x14ac:dyDescent="0.3">
      <c r="A107" s="13"/>
      <c r="B107" s="13"/>
      <c r="C107" s="11"/>
      <c r="D107" s="11"/>
      <c r="E107" s="11"/>
      <c r="F107" s="11"/>
      <c r="G107" s="11"/>
      <c r="H107" s="11"/>
    </row>
    <row r="108" spans="1:8" x14ac:dyDescent="0.3">
      <c r="A108" s="11"/>
      <c r="B108" s="11"/>
      <c r="C108" s="11"/>
      <c r="D108" s="11"/>
      <c r="E108" s="11"/>
      <c r="F108" s="11"/>
      <c r="G108" s="11"/>
      <c r="H108" s="11"/>
    </row>
    <row r="109" spans="1:8" x14ac:dyDescent="0.3">
      <c r="A109" s="11"/>
      <c r="B109" s="11"/>
      <c r="C109" s="11"/>
      <c r="D109" s="11"/>
      <c r="E109" s="11"/>
      <c r="F109" s="11"/>
      <c r="G109" s="11"/>
      <c r="H109" s="11"/>
    </row>
    <row r="110" spans="1:8" x14ac:dyDescent="0.3">
      <c r="A110" s="11"/>
      <c r="B110" s="11"/>
      <c r="C110" s="11"/>
      <c r="D110" s="11"/>
      <c r="E110" s="11"/>
      <c r="F110" s="11"/>
      <c r="G110" s="11"/>
      <c r="H110" s="11"/>
    </row>
    <row r="111" spans="1:8" x14ac:dyDescent="0.3">
      <c r="A111" s="11"/>
      <c r="B111" s="11"/>
      <c r="C111" s="11"/>
      <c r="D111" s="11"/>
      <c r="E111" s="11"/>
      <c r="F111" s="11"/>
      <c r="G111" s="11"/>
      <c r="H111" s="11"/>
    </row>
    <row r="112" spans="1:8" x14ac:dyDescent="0.3">
      <c r="A112" s="11"/>
      <c r="B112" s="11"/>
      <c r="C112" s="11"/>
      <c r="D112" s="11"/>
      <c r="E112" s="11"/>
      <c r="F112" s="11"/>
      <c r="G112" s="11"/>
      <c r="H112" s="11"/>
    </row>
    <row r="113" spans="1:8" x14ac:dyDescent="0.3">
      <c r="A113" s="11"/>
      <c r="B113" s="11"/>
      <c r="C113" s="11"/>
      <c r="D113" s="11"/>
      <c r="E113" s="11"/>
      <c r="F113" s="11"/>
      <c r="G113" s="11"/>
      <c r="H113" s="11"/>
    </row>
    <row r="114" spans="1:8" x14ac:dyDescent="0.3">
      <c r="A114" s="11"/>
      <c r="B114" s="11"/>
      <c r="C114" s="11"/>
      <c r="D114" s="11"/>
      <c r="E114" s="11"/>
      <c r="F114" s="11"/>
      <c r="G114" s="11"/>
      <c r="H114" s="11"/>
    </row>
    <row r="115" spans="1:8" x14ac:dyDescent="0.3">
      <c r="A115" s="11"/>
      <c r="B115" s="11"/>
      <c r="C115" s="11"/>
      <c r="D115" s="11"/>
      <c r="E115" s="11"/>
      <c r="F115" s="11"/>
      <c r="G115" s="11"/>
      <c r="H115" s="11"/>
    </row>
    <row r="116" spans="1:8" x14ac:dyDescent="0.3">
      <c r="A116" s="11"/>
      <c r="B116" s="11"/>
      <c r="C116" s="11"/>
      <c r="D116" s="11"/>
      <c r="E116" s="11"/>
      <c r="F116" s="11"/>
      <c r="G116" s="11"/>
      <c r="H116" s="11"/>
    </row>
    <row r="117" spans="1:8" x14ac:dyDescent="0.3">
      <c r="A117" s="11"/>
      <c r="B117" s="11"/>
      <c r="C117" s="11"/>
      <c r="D117" s="11"/>
      <c r="E117" s="11"/>
      <c r="F117" s="11"/>
      <c r="G117" s="11"/>
      <c r="H117" s="11"/>
    </row>
    <row r="118" spans="1:8" x14ac:dyDescent="0.3">
      <c r="A118" s="11"/>
      <c r="B118" s="11"/>
      <c r="C118" s="11"/>
      <c r="D118" s="11"/>
      <c r="E118" s="11"/>
      <c r="F118" s="11"/>
      <c r="G118" s="11"/>
      <c r="H118" s="11"/>
    </row>
    <row r="119" spans="1:8" x14ac:dyDescent="0.3">
      <c r="A119" s="11"/>
      <c r="B119" s="11"/>
      <c r="C119" s="11"/>
      <c r="D119" s="11"/>
      <c r="E119" s="11"/>
      <c r="F119" s="11"/>
      <c r="G119" s="11"/>
      <c r="H119" s="11"/>
    </row>
    <row r="120" spans="1:8" x14ac:dyDescent="0.3">
      <c r="A120" s="11"/>
      <c r="B120" s="11"/>
      <c r="C120" s="11"/>
      <c r="D120" s="11"/>
      <c r="E120" s="11"/>
      <c r="F120" s="11"/>
      <c r="G120" s="11"/>
      <c r="H120" s="11"/>
    </row>
  </sheetData>
  <mergeCells count="38">
    <mergeCell ref="C94:C99"/>
    <mergeCell ref="B90:D90"/>
    <mergeCell ref="B93:D93"/>
    <mergeCell ref="C79:C80"/>
    <mergeCell ref="B81:E81"/>
    <mergeCell ref="B74:D74"/>
    <mergeCell ref="B75:D75"/>
    <mergeCell ref="B63:D63"/>
    <mergeCell ref="A6:D6"/>
    <mergeCell ref="A3:A4"/>
    <mergeCell ref="B3:B4"/>
    <mergeCell ref="C3:C4"/>
    <mergeCell ref="D3:D4"/>
    <mergeCell ref="D30:D31"/>
    <mergeCell ref="A30:A31"/>
    <mergeCell ref="B30:B31"/>
    <mergeCell ref="C30:C31"/>
    <mergeCell ref="B15:F15"/>
    <mergeCell ref="B22:F22"/>
    <mergeCell ref="B25:F25"/>
    <mergeCell ref="B29:F29"/>
    <mergeCell ref="B26:G26"/>
    <mergeCell ref="A71:A73"/>
    <mergeCell ref="B71:B73"/>
    <mergeCell ref="C71:C73"/>
    <mergeCell ref="D71:D73"/>
    <mergeCell ref="B36:D36"/>
    <mergeCell ref="B52:D52"/>
    <mergeCell ref="B43:H43"/>
    <mergeCell ref="H30:H31"/>
    <mergeCell ref="G3:G4"/>
    <mergeCell ref="H3:H4"/>
    <mergeCell ref="A1:H1"/>
    <mergeCell ref="B8:F8"/>
    <mergeCell ref="B19:G19"/>
    <mergeCell ref="F3:F4"/>
    <mergeCell ref="E3:E4"/>
    <mergeCell ref="B7:E7"/>
  </mergeCells>
  <pageMargins left="0.31496062992125984" right="0" top="0.15748031496062992" bottom="0" header="0" footer="0"/>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Company>ГФУ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31126</dc:creator>
  <cp:lastModifiedBy>Юлия В. Просвирнина</cp:lastModifiedBy>
  <cp:lastPrinted>2025-01-22T04:21:03Z</cp:lastPrinted>
  <dcterms:created xsi:type="dcterms:W3CDTF">2014-07-14T03:40:05Z</dcterms:created>
  <dcterms:modified xsi:type="dcterms:W3CDTF">2025-01-22T04:42:19Z</dcterms:modified>
</cp:coreProperties>
</file>