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-FU-N2\Shared-N\БЮДЖЕТ 2024-2026\ИСПОЛНЕНИЕ  за 2024\Решение\Решение\"/>
    </mc:Choice>
  </mc:AlternateContent>
  <bookViews>
    <workbookView xWindow="360" yWindow="12" windowWidth="17112" windowHeight="12780"/>
  </bookViews>
  <sheets>
    <sheet name="2024" sheetId="1" r:id="rId1"/>
  </sheets>
  <definedNames>
    <definedName name="_xlnm._FilterDatabase" localSheetId="0" hidden="1">'2024'!$A$7:$D$55</definedName>
    <definedName name="_xlnm.Print_Titles" localSheetId="0">'2024'!$7:$8</definedName>
  </definedNames>
  <calcPr calcId="162913"/>
</workbook>
</file>

<file path=xl/calcChain.xml><?xml version="1.0" encoding="utf-8"?>
<calcChain xmlns="http://schemas.openxmlformats.org/spreadsheetml/2006/main">
  <c r="A11" i="1" l="1"/>
  <c r="A12" i="1"/>
  <c r="A13" i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10" i="1"/>
  <c r="D48" i="1" l="1"/>
  <c r="E9" i="1"/>
  <c r="D9" i="1"/>
  <c r="F17" i="1"/>
  <c r="F16" i="1"/>
  <c r="D18" i="1"/>
  <c r="E18" i="1"/>
  <c r="E32" i="1"/>
  <c r="E53" i="1"/>
  <c r="F10" i="1"/>
  <c r="F11" i="1"/>
  <c r="F12" i="1"/>
  <c r="F13" i="1"/>
  <c r="F15" i="1"/>
  <c r="F28" i="1"/>
  <c r="F29" i="1"/>
  <c r="F30" i="1"/>
  <c r="F33" i="1"/>
  <c r="F34" i="1"/>
  <c r="F36" i="1"/>
  <c r="F37" i="1"/>
  <c r="F42" i="1"/>
  <c r="F45" i="1"/>
  <c r="F49" i="1"/>
  <c r="F50" i="1"/>
  <c r="F31" i="1"/>
  <c r="F26" i="1"/>
  <c r="F14" i="1"/>
  <c r="F44" i="1"/>
  <c r="F46" i="1"/>
  <c r="D32" i="1"/>
  <c r="F52" i="1"/>
  <c r="F51" i="1"/>
  <c r="F40" i="1"/>
  <c r="F39" i="1"/>
  <c r="F25" i="1"/>
  <c r="F24" i="1"/>
  <c r="F21" i="1"/>
  <c r="F47" i="1"/>
  <c r="F35" i="1" l="1"/>
  <c r="D27" i="1"/>
  <c r="F54" i="1"/>
  <c r="D53" i="1" l="1"/>
  <c r="F53" i="1" l="1"/>
  <c r="E48" i="1"/>
  <c r="E43" i="1"/>
  <c r="E41" i="1"/>
  <c r="E38" i="1"/>
  <c r="E27" i="1"/>
  <c r="F27" i="1" s="1"/>
  <c r="E23" i="1"/>
  <c r="F22" i="1"/>
  <c r="E20" i="1"/>
  <c r="E55" i="1" s="1"/>
  <c r="F48" i="1" l="1"/>
  <c r="F32" i="1" l="1"/>
  <c r="F19" i="1"/>
  <c r="D20" i="1"/>
  <c r="F9" i="1"/>
  <c r="D38" i="1"/>
  <c r="F38" i="1" s="1"/>
  <c r="D23" i="1"/>
  <c r="F23" i="1" s="1"/>
  <c r="D41" i="1"/>
  <c r="F41" i="1" s="1"/>
  <c r="D43" i="1"/>
  <c r="F43" i="1" s="1"/>
  <c r="D55" i="1" l="1"/>
  <c r="F20" i="1"/>
  <c r="F55" i="1"/>
  <c r="F18" i="1"/>
</calcChain>
</file>

<file path=xl/sharedStrings.xml><?xml version="1.0" encoding="utf-8"?>
<sst xmlns="http://schemas.openxmlformats.org/spreadsheetml/2006/main" count="106" uniqueCount="105">
  <si>
    <t>0800</t>
  </si>
  <si>
    <t>Культура</t>
  </si>
  <si>
    <t>0801</t>
  </si>
  <si>
    <t>Физическая культура и спорт</t>
  </si>
  <si>
    <t>0104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</si>
  <si>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</si>
  <si>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</si>
  <si>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</si>
  <si>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</si>
  <si>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</si>
  <si>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</si>
  <si>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Транспорт</t>
  </si>
  <si>
    <t>0408</t>
  </si>
  <si>
    <t>Другие вопросы в области национальной экономики</t>
  </si>
  <si>
    <t>0412</t>
  </si>
  <si>
    <t>Всего</t>
  </si>
  <si>
    <t>Другие вопросы в области социальной политики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</si>
  <si>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</si>
  <si>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</si>
  <si>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</si>
  <si>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</si>
  <si>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</si>
  <si>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</si>
  <si>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</si>
  <si>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</si>
  <si>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</si>
  <si>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</si>
  <si>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</si>
  <si>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</si>
  <si>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</si>
  <si>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</si>
  <si>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</si>
  <si>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</si>
  <si>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</si>
  <si>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1004</t>
  </si>
  <si>
    <t>1006</t>
  </si>
  <si>
    <t>Охрана семьи и детства</t>
  </si>
  <si>
    <t>Жилищно-коммунальное хозяйство</t>
  </si>
  <si>
    <t>0500</t>
  </si>
  <si>
    <t>Коммунальное хозяйство</t>
  </si>
  <si>
    <t>0502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</si>
  <si>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</si>
  <si>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</si>
  <si>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</si>
  <si>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</si>
  <si>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</si>
  <si>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</si>
  <si>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</si>
  <si>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</si>
  <si>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</si>
  <si>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</si>
  <si>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</si>
  <si>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</si>
  <si>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Благоустройство</t>
  </si>
  <si>
    <t>О503</t>
  </si>
  <si>
    <t>0111</t>
  </si>
  <si>
    <t>Культура и кинематография</t>
  </si>
  <si>
    <t>Другие вопросы в области культуры, кинематографии</t>
  </si>
  <si>
    <t>1100</t>
  </si>
  <si>
    <t>Массовый спорт</t>
  </si>
  <si>
    <t>1102</t>
  </si>
  <si>
    <t>Другие вопросы в области физической культуры и спорта</t>
  </si>
  <si>
    <t>1105</t>
  </si>
  <si>
    <t>Национальная безопасность и правоохранительная деятельность</t>
  </si>
  <si>
    <t>О300</t>
  </si>
  <si>
    <t>0804</t>
  </si>
  <si>
    <t>Национальная оборона</t>
  </si>
  <si>
    <t>О200</t>
  </si>
  <si>
    <t>Мобилизационная и вневойсковая подготовка</t>
  </si>
  <si>
    <t>О203</t>
  </si>
  <si>
    <t>Дорожное хозяйство</t>
  </si>
  <si>
    <t>О409</t>
  </si>
  <si>
    <t xml:space="preserve">Физическая культура </t>
  </si>
  <si>
    <t>1101</t>
  </si>
  <si>
    <t>Жилищное хозяйство</t>
  </si>
  <si>
    <t>0501</t>
  </si>
  <si>
    <t>Дополнительное образование детей</t>
  </si>
  <si>
    <t>0703</t>
  </si>
  <si>
    <t>Судебная система</t>
  </si>
  <si>
    <t>0105</t>
  </si>
  <si>
    <t>О310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</si>
  <si>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</si>
  <si>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Здравоохранение</t>
  </si>
  <si>
    <t>Другие вопросы в области здравоохранения</t>
  </si>
  <si>
    <t>0900</t>
  </si>
  <si>
    <t>0909</t>
  </si>
  <si>
    <t>Другие вопросы в области национальной безопасности и правоохранительной деятельности</t>
  </si>
  <si>
    <t>О314</t>
  </si>
  <si>
    <t>Спорт высших достижений</t>
  </si>
  <si>
    <t>1103</t>
  </si>
  <si>
    <t>1300</t>
  </si>
  <si>
    <t>1301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</si>
  <si>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</si>
  <si>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</si>
  <si>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</si>
  <si>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0107</t>
  </si>
  <si>
    <t>0113</t>
  </si>
  <si>
    <t xml:space="preserve">Исполнение расходов  бюджета г.Дивногорска  по разделам и 
подразделам классификации расходов бюджетов Российской Федерации 
за 2024 год </t>
  </si>
  <si>
    <t>Обслуживание государственного (муниципального) внутреннего долга</t>
  </si>
  <si>
    <t>тыс. рублей</t>
  </si>
  <si>
    <t>к  решению  Дивногорского городского  Совета  депутатов
от   .  .2025 г. №    -      - НПА
«Об исполнении  бюджета  городского округа город  Дивногорск  за  2024год"</t>
  </si>
  <si>
    <t>Приложение 3</t>
  </si>
  <si>
    <t>% исполнения</t>
  </si>
  <si>
    <t xml:space="preserve">План на 
2024год
</t>
  </si>
  <si>
    <t>Исполнение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</si>
</sst>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0"/>
    <numFmt numFmtId="167" formatCode="0.0%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/>
    <xf numFmtId="49" fontId="0" fillId="0" borderId="0" xfId="0" applyNumberFormat="1" applyAlignment="1">
      <alignment vertical="top"/>
    </xf>
    <xf numFmtId="49" fontId="0" fillId="0" borderId="0" xfId="0" applyNumberFormat="1" applyAlignment="1"/>
    <xf numFmtId="0" fontId="0" fillId="0" borderId="0" xfId="0" applyNumberFormat="1" applyAlignment="1"/>
    <xf numFmtId="0" fontId="4" fillId="0" borderId="0" xfId="0" applyFont="1" applyFill="1"/>
    <xf numFmtId="0" fontId="4" fillId="0" borderId="0" xfId="0" applyFont="1"/>
    <xf numFmtId="165" fontId="0" fillId="0" borderId="0" xfId="0" applyNumberFormat="1"/>
    <xf numFmtId="165" fontId="0" fillId="0" borderId="0" xfId="0" applyNumberFormat="1" applyFill="1" applyAlignment="1"/>
    <xf numFmtId="0" fontId="0" fillId="0" borderId="0" xfId="0" applyFill="1"/>
    <xf numFmtId="164" fontId="3" fillId="0" borderId="0" xfId="1" applyFont="1" applyFill="1"/>
    <xf numFmtId="165" fontId="0" fillId="0" borderId="0" xfId="0" applyNumberFormat="1" applyFill="1"/>
    <xf numFmtId="166" fontId="0" fillId="0" borderId="0" xfId="0" applyNumberFormat="1"/>
    <xf numFmtId="164" fontId="0" fillId="0" borderId="0" xfId="0" applyNumberFormat="1"/>
    <xf numFmtId="164" fontId="5" fillId="0" borderId="0" xfId="1" applyFont="1"/>
    <xf numFmtId="0" fontId="6" fillId="0" borderId="0" xfId="0" applyFont="1" applyAlignment="1">
      <alignment horizontal="right" wrapText="1"/>
    </xf>
    <xf numFmtId="0" fontId="7" fillId="0" borderId="0" xfId="0" applyFont="1" applyFill="1" applyAlignment="1"/>
    <xf numFmtId="0" fontId="6" fillId="0" borderId="0" xfId="0" applyFont="1" applyAlignment="1"/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0" fontId="8" fillId="0" borderId="0" xfId="0" applyFont="1" applyFill="1" applyAlignment="1">
      <alignment horizontal="right"/>
    </xf>
    <xf numFmtId="49" fontId="2" fillId="2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9" fillId="2" borderId="1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top"/>
    </xf>
    <xf numFmtId="165" fontId="9" fillId="2" borderId="1" xfId="0" applyNumberFormat="1" applyFont="1" applyFill="1" applyBorder="1" applyAlignment="1">
      <alignment vertical="top"/>
    </xf>
    <xf numFmtId="167" fontId="9" fillId="2" borderId="1" xfId="2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7" fontId="2" fillId="2" borderId="1" xfId="2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justify" wrapText="1"/>
    </xf>
    <xf numFmtId="0" fontId="9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165" fontId="9" fillId="0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top"/>
    </xf>
    <xf numFmtId="1" fontId="2" fillId="2" borderId="1" xfId="0" applyNumberFormat="1" applyFont="1" applyFill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zoomScale="66" zoomScaleNormal="66" zoomScaleSheetLayoutView="87" workbookViewId="0">
      <selection activeCell="L10" sqref="L10"/>
    </sheetView>
  </sheetViews>
  <sheetFormatPr defaultRowHeight="13.2" x14ac:dyDescent="0.25"/>
  <cols>
    <col min="1" max="1" width="6.109375" style="4" customWidth="1"/>
    <col min="2" max="2" width="56.21875" style="2" customWidth="1"/>
    <col min="3" max="3" width="10.5546875" style="1" customWidth="1"/>
    <col min="4" max="4" width="13.109375" customWidth="1"/>
    <col min="5" max="5" width="12.88671875" customWidth="1"/>
    <col min="6" max="6" width="13.88671875" customWidth="1"/>
    <col min="7" max="7" width="8.5546875" customWidth="1"/>
    <col min="9" max="9" width="14.5546875" customWidth="1"/>
  </cols>
  <sheetData>
    <row r="1" spans="1:9" ht="23.4" customHeight="1" x14ac:dyDescent="0.3">
      <c r="A1" s="18"/>
      <c r="B1" s="18"/>
      <c r="C1" s="18"/>
      <c r="D1" s="18"/>
      <c r="E1" s="57" t="s">
        <v>101</v>
      </c>
      <c r="F1" s="57"/>
    </row>
    <row r="2" spans="1:9" ht="62.4" customHeight="1" x14ac:dyDescent="0.3">
      <c r="A2" s="19"/>
      <c r="B2" s="59" t="s">
        <v>100</v>
      </c>
      <c r="C2" s="59"/>
      <c r="D2" s="59"/>
      <c r="E2" s="59"/>
      <c r="F2" s="59"/>
    </row>
    <row r="3" spans="1:9" ht="13.2" customHeight="1" x14ac:dyDescent="0.3">
      <c r="A3" s="19"/>
      <c r="B3" s="17"/>
      <c r="C3" s="17"/>
      <c r="D3" s="17"/>
      <c r="E3" s="17"/>
      <c r="F3" s="17"/>
    </row>
    <row r="4" spans="1:9" s="3" customFormat="1" ht="61.2" customHeight="1" x14ac:dyDescent="0.3">
      <c r="A4" s="58" t="s">
        <v>97</v>
      </c>
      <c r="B4" s="58"/>
      <c r="C4" s="58"/>
      <c r="D4" s="58"/>
      <c r="E4" s="58"/>
      <c r="F4" s="58"/>
      <c r="G4" s="7"/>
    </row>
    <row r="5" spans="1:9" s="3" customFormat="1" ht="16.8" x14ac:dyDescent="0.3">
      <c r="A5" s="20"/>
      <c r="B5" s="21"/>
      <c r="C5" s="21"/>
      <c r="D5" s="21"/>
      <c r="E5" s="22"/>
      <c r="F5" s="22"/>
      <c r="G5" s="7"/>
    </row>
    <row r="6" spans="1:9" s="3" customFormat="1" ht="16.8" x14ac:dyDescent="0.3">
      <c r="A6" s="23"/>
      <c r="B6" s="22"/>
      <c r="C6" s="22"/>
      <c r="D6" s="24"/>
      <c r="E6" s="22"/>
      <c r="F6" s="24" t="s">
        <v>99</v>
      </c>
      <c r="G6" s="7"/>
    </row>
    <row r="7" spans="1:9" ht="54" customHeight="1" x14ac:dyDescent="0.25">
      <c r="A7" s="54" t="s">
        <v>19</v>
      </c>
      <c r="B7" s="54" t="s">
        <v>20</v>
      </c>
      <c r="C7" s="55" t="s">
        <v>21</v>
      </c>
      <c r="D7" s="56" t="s">
        <v>103</v>
      </c>
      <c r="E7" s="56" t="s">
        <v>104</v>
      </c>
      <c r="F7" s="56" t="s">
        <v>102</v>
      </c>
      <c r="G7" s="8"/>
    </row>
    <row r="8" spans="1:9" ht="15.6" x14ac:dyDescent="0.3">
      <c r="A8" s="25"/>
      <c r="B8" s="26" t="s">
        <v>22</v>
      </c>
      <c r="C8" s="26" t="s">
        <v>23</v>
      </c>
      <c r="D8" s="26" t="s">
        <v>24</v>
      </c>
      <c r="E8" s="27"/>
      <c r="F8" s="27"/>
      <c r="G8" s="8"/>
    </row>
    <row r="9" spans="1:9" ht="15.6" x14ac:dyDescent="0.25">
      <c r="A9" s="52">
        <v>1</v>
      </c>
      <c r="B9" s="28" t="s">
        <v>25</v>
      </c>
      <c r="C9" s="29" t="s">
        <v>26</v>
      </c>
      <c r="D9" s="30">
        <f>SUM(D10:D17)</f>
        <v>152877.79999999999</v>
      </c>
      <c r="E9" s="30">
        <f>SUM(E10:E17)</f>
        <v>94916.3</v>
      </c>
      <c r="F9" s="31">
        <f>E9/D9</f>
        <v>0.62086385335215455</v>
      </c>
      <c r="G9" s="8"/>
    </row>
    <row r="10" spans="1:9" ht="46.8" x14ac:dyDescent="0.3">
      <c r="A10" s="53">
        <f>A9+1</f>
        <v>2</v>
      </c>
      <c r="B10" s="33" t="s">
        <v>27</v>
      </c>
      <c r="C10" s="34" t="s">
        <v>28</v>
      </c>
      <c r="D10" s="35">
        <v>2965.7</v>
      </c>
      <c r="E10" s="35">
        <v>2965.7</v>
      </c>
      <c r="F10" s="36">
        <f t="shared" ref="F10:F55" si="0">E10/D10</f>
        <v>1</v>
      </c>
      <c r="G10" s="8"/>
    </row>
    <row r="11" spans="1:9" ht="62.4" x14ac:dyDescent="0.3">
      <c r="A11" s="53">
        <f t="shared" ref="A11:A55" si="1">A10+1</f>
        <v>3</v>
      </c>
      <c r="B11" s="33" t="s">
        <v>29</v>
      </c>
      <c r="C11" s="34" t="s">
        <v>30</v>
      </c>
      <c r="D11" s="35">
        <v>5314.7</v>
      </c>
      <c r="E11" s="35">
        <v>5301</v>
      </c>
      <c r="F11" s="36">
        <f t="shared" si="0"/>
        <v>0.99742224396485224</v>
      </c>
      <c r="G11" s="8"/>
    </row>
    <row r="12" spans="1:9" ht="62.4" x14ac:dyDescent="0.3">
      <c r="A12" s="53">
        <f t="shared" si="1"/>
        <v>4</v>
      </c>
      <c r="B12" s="33" t="s">
        <v>92</v>
      </c>
      <c r="C12" s="34" t="s">
        <v>4</v>
      </c>
      <c r="D12" s="35">
        <v>65588.800000000003</v>
      </c>
      <c r="E12" s="35">
        <v>63101.2</v>
      </c>
      <c r="F12" s="36">
        <f t="shared" si="0"/>
        <v>0.96207279291586356</v>
      </c>
      <c r="G12" s="8"/>
      <c r="I12" s="9"/>
    </row>
    <row r="13" spans="1:9" ht="15.6" x14ac:dyDescent="0.3">
      <c r="A13" s="53">
        <f t="shared" si="1"/>
        <v>5</v>
      </c>
      <c r="B13" s="33" t="s">
        <v>78</v>
      </c>
      <c r="C13" s="34" t="s">
        <v>79</v>
      </c>
      <c r="D13" s="35">
        <v>11.8</v>
      </c>
      <c r="E13" s="35">
        <v>11.8</v>
      </c>
      <c r="F13" s="36">
        <f t="shared" si="0"/>
        <v>1</v>
      </c>
      <c r="G13" s="8"/>
    </row>
    <row r="14" spans="1:9" ht="46.8" x14ac:dyDescent="0.3">
      <c r="A14" s="53">
        <f t="shared" si="1"/>
        <v>6</v>
      </c>
      <c r="B14" s="33" t="s">
        <v>31</v>
      </c>
      <c r="C14" s="34" t="s">
        <v>32</v>
      </c>
      <c r="D14" s="35">
        <v>15910.9</v>
      </c>
      <c r="E14" s="35">
        <v>15634.4</v>
      </c>
      <c r="F14" s="36">
        <f t="shared" si="0"/>
        <v>0.98262197612957158</v>
      </c>
      <c r="G14" s="8"/>
    </row>
    <row r="15" spans="1:9" ht="15.6" x14ac:dyDescent="0.3">
      <c r="A15" s="53">
        <f t="shared" si="1"/>
        <v>7</v>
      </c>
      <c r="B15" s="33" t="s">
        <v>93</v>
      </c>
      <c r="C15" s="34" t="s">
        <v>95</v>
      </c>
      <c r="D15" s="35">
        <v>1175.2</v>
      </c>
      <c r="E15" s="35">
        <v>1046.0999999999999</v>
      </c>
      <c r="F15" s="36">
        <f t="shared" si="0"/>
        <v>0.89014635806671194</v>
      </c>
      <c r="G15" s="8"/>
    </row>
    <row r="16" spans="1:9" ht="15.6" x14ac:dyDescent="0.3">
      <c r="A16" s="53">
        <f t="shared" si="1"/>
        <v>8</v>
      </c>
      <c r="B16" s="33" t="s">
        <v>33</v>
      </c>
      <c r="C16" s="34" t="s">
        <v>55</v>
      </c>
      <c r="D16" s="35">
        <v>44950.7</v>
      </c>
      <c r="E16" s="35">
        <v>0</v>
      </c>
      <c r="F16" s="36">
        <f t="shared" si="0"/>
        <v>0</v>
      </c>
      <c r="G16" s="8"/>
    </row>
    <row r="17" spans="1:7" ht="15.6" x14ac:dyDescent="0.3">
      <c r="A17" s="53">
        <f t="shared" si="1"/>
        <v>9</v>
      </c>
      <c r="B17" s="33" t="s">
        <v>94</v>
      </c>
      <c r="C17" s="34" t="s">
        <v>96</v>
      </c>
      <c r="D17" s="35">
        <v>16960</v>
      </c>
      <c r="E17" s="35">
        <v>6856.1</v>
      </c>
      <c r="F17" s="36">
        <f t="shared" si="0"/>
        <v>0.40425117924528303</v>
      </c>
      <c r="G17" s="8"/>
    </row>
    <row r="18" spans="1:7" ht="15.6" x14ac:dyDescent="0.3">
      <c r="A18" s="53">
        <f t="shared" si="1"/>
        <v>10</v>
      </c>
      <c r="B18" s="37" t="s">
        <v>66</v>
      </c>
      <c r="C18" s="38" t="s">
        <v>67</v>
      </c>
      <c r="D18" s="39">
        <f>D19</f>
        <v>5049.8999999999996</v>
      </c>
      <c r="E18" s="39">
        <f>E19</f>
        <v>5049.8999999999996</v>
      </c>
      <c r="F18" s="31">
        <f t="shared" si="0"/>
        <v>1</v>
      </c>
      <c r="G18" s="8"/>
    </row>
    <row r="19" spans="1:7" ht="15.6" x14ac:dyDescent="0.3">
      <c r="A19" s="53">
        <f t="shared" si="1"/>
        <v>11</v>
      </c>
      <c r="B19" s="40" t="s">
        <v>68</v>
      </c>
      <c r="C19" s="32" t="s">
        <v>69</v>
      </c>
      <c r="D19" s="35">
        <v>5049.8999999999996</v>
      </c>
      <c r="E19" s="35">
        <v>5049.8999999999996</v>
      </c>
      <c r="F19" s="36">
        <f t="shared" si="0"/>
        <v>1</v>
      </c>
      <c r="G19" s="8"/>
    </row>
    <row r="20" spans="1:7" ht="31.2" x14ac:dyDescent="0.3">
      <c r="A20" s="53">
        <f t="shared" si="1"/>
        <v>12</v>
      </c>
      <c r="B20" s="41" t="s">
        <v>63</v>
      </c>
      <c r="C20" s="42" t="s">
        <v>64</v>
      </c>
      <c r="D20" s="39">
        <f>D21+D22</f>
        <v>7515.4</v>
      </c>
      <c r="E20" s="39">
        <f>E21+E22</f>
        <v>7006.9</v>
      </c>
      <c r="F20" s="31">
        <f t="shared" si="0"/>
        <v>0.93233893072890328</v>
      </c>
      <c r="G20" s="8"/>
    </row>
    <row r="21" spans="1:7" ht="46.8" x14ac:dyDescent="0.3">
      <c r="A21" s="53">
        <f t="shared" si="1"/>
        <v>13</v>
      </c>
      <c r="B21" s="43" t="s">
        <v>81</v>
      </c>
      <c r="C21" s="44" t="s">
        <v>80</v>
      </c>
      <c r="D21" s="35">
        <v>7465.4</v>
      </c>
      <c r="E21" s="35">
        <v>6956.9</v>
      </c>
      <c r="F21" s="36">
        <f t="shared" si="0"/>
        <v>0.93188576633536047</v>
      </c>
      <c r="G21" s="8"/>
    </row>
    <row r="22" spans="1:7" ht="31.2" x14ac:dyDescent="0.3">
      <c r="A22" s="53">
        <f t="shared" si="1"/>
        <v>14</v>
      </c>
      <c r="B22" s="43" t="s">
        <v>86</v>
      </c>
      <c r="C22" s="44" t="s">
        <v>87</v>
      </c>
      <c r="D22" s="35">
        <v>50</v>
      </c>
      <c r="E22" s="35">
        <v>50</v>
      </c>
      <c r="F22" s="36">
        <f t="shared" si="0"/>
        <v>1</v>
      </c>
      <c r="G22" s="8"/>
    </row>
    <row r="23" spans="1:7" ht="15.6" x14ac:dyDescent="0.3">
      <c r="A23" s="53">
        <f t="shared" si="1"/>
        <v>15</v>
      </c>
      <c r="B23" s="37" t="s">
        <v>17</v>
      </c>
      <c r="C23" s="38" t="s">
        <v>18</v>
      </c>
      <c r="D23" s="39">
        <f>SUM(D24:D26)</f>
        <v>219750.5</v>
      </c>
      <c r="E23" s="39">
        <f>SUM(E24:E26)</f>
        <v>177259.7</v>
      </c>
      <c r="F23" s="31">
        <f t="shared" si="0"/>
        <v>0.80664071299041418</v>
      </c>
      <c r="G23" s="8"/>
    </row>
    <row r="24" spans="1:7" ht="15.6" x14ac:dyDescent="0.3">
      <c r="A24" s="53">
        <f t="shared" si="1"/>
        <v>16</v>
      </c>
      <c r="B24" s="40" t="s">
        <v>11</v>
      </c>
      <c r="C24" s="32" t="s">
        <v>12</v>
      </c>
      <c r="D24" s="35">
        <v>25059.3</v>
      </c>
      <c r="E24" s="35">
        <v>25056.3</v>
      </c>
      <c r="F24" s="36">
        <f t="shared" si="0"/>
        <v>0.99988028396643158</v>
      </c>
      <c r="G24" s="8"/>
    </row>
    <row r="25" spans="1:7" ht="15.6" x14ac:dyDescent="0.3">
      <c r="A25" s="53">
        <f t="shared" si="1"/>
        <v>17</v>
      </c>
      <c r="B25" s="40" t="s">
        <v>70</v>
      </c>
      <c r="C25" s="32" t="s">
        <v>71</v>
      </c>
      <c r="D25" s="35">
        <v>189209.60000000001</v>
      </c>
      <c r="E25" s="35">
        <v>147978.70000000001</v>
      </c>
      <c r="F25" s="36">
        <f t="shared" si="0"/>
        <v>0.78208875236774456</v>
      </c>
      <c r="G25" s="8"/>
    </row>
    <row r="26" spans="1:7" ht="15.6" x14ac:dyDescent="0.3">
      <c r="A26" s="53">
        <f t="shared" si="1"/>
        <v>18</v>
      </c>
      <c r="B26" s="45" t="s">
        <v>13</v>
      </c>
      <c r="C26" s="32" t="s">
        <v>14</v>
      </c>
      <c r="D26" s="35">
        <v>5481.6</v>
      </c>
      <c r="E26" s="35">
        <v>4224.7</v>
      </c>
      <c r="F26" s="36">
        <f t="shared" si="0"/>
        <v>0.77070563339171039</v>
      </c>
      <c r="G26" s="8"/>
    </row>
    <row r="27" spans="1:7" ht="15.6" x14ac:dyDescent="0.3">
      <c r="A27" s="53">
        <f t="shared" si="1"/>
        <v>19</v>
      </c>
      <c r="B27" s="37" t="s">
        <v>37</v>
      </c>
      <c r="C27" s="38" t="s">
        <v>38</v>
      </c>
      <c r="D27" s="39">
        <f>D29+D30+D31+D28</f>
        <v>747753.7</v>
      </c>
      <c r="E27" s="39">
        <f>SUM(E28:E31)</f>
        <v>651237.9</v>
      </c>
      <c r="F27" s="31">
        <f t="shared" si="0"/>
        <v>0.87092568047473395</v>
      </c>
      <c r="G27" s="8"/>
    </row>
    <row r="28" spans="1:7" ht="15.6" x14ac:dyDescent="0.3">
      <c r="A28" s="53">
        <f t="shared" si="1"/>
        <v>20</v>
      </c>
      <c r="B28" s="40" t="s">
        <v>74</v>
      </c>
      <c r="C28" s="32" t="s">
        <v>75</v>
      </c>
      <c r="D28" s="35">
        <v>439875</v>
      </c>
      <c r="E28" s="35">
        <v>413614</v>
      </c>
      <c r="F28" s="36">
        <f t="shared" si="0"/>
        <v>0.94029894856493323</v>
      </c>
      <c r="G28" s="8"/>
    </row>
    <row r="29" spans="1:7" ht="15.6" x14ac:dyDescent="0.3">
      <c r="A29" s="53">
        <f t="shared" si="1"/>
        <v>21</v>
      </c>
      <c r="B29" s="40" t="s">
        <v>39</v>
      </c>
      <c r="C29" s="32" t="s">
        <v>40</v>
      </c>
      <c r="D29" s="35">
        <v>74211.5</v>
      </c>
      <c r="E29" s="35">
        <v>18076.3</v>
      </c>
      <c r="F29" s="36">
        <f t="shared" si="0"/>
        <v>0.24357815163418067</v>
      </c>
      <c r="G29" s="8"/>
    </row>
    <row r="30" spans="1:7" ht="15.6" x14ac:dyDescent="0.3">
      <c r="A30" s="53">
        <f t="shared" si="1"/>
        <v>22</v>
      </c>
      <c r="B30" s="40" t="s">
        <v>53</v>
      </c>
      <c r="C30" s="32" t="s">
        <v>54</v>
      </c>
      <c r="D30" s="35">
        <v>202100.7</v>
      </c>
      <c r="E30" s="35">
        <v>188263</v>
      </c>
      <c r="F30" s="36">
        <f t="shared" si="0"/>
        <v>0.93153066763252179</v>
      </c>
      <c r="G30" s="8"/>
    </row>
    <row r="31" spans="1:7" ht="31.2" x14ac:dyDescent="0.3">
      <c r="A31" s="53">
        <f t="shared" si="1"/>
        <v>23</v>
      </c>
      <c r="B31" s="40" t="s">
        <v>41</v>
      </c>
      <c r="C31" s="32" t="s">
        <v>42</v>
      </c>
      <c r="D31" s="35">
        <v>31566.5</v>
      </c>
      <c r="E31" s="35">
        <v>31284.6</v>
      </c>
      <c r="F31" s="36">
        <f t="shared" si="0"/>
        <v>0.99106964661904229</v>
      </c>
      <c r="G31" s="8"/>
    </row>
    <row r="32" spans="1:7" ht="15.6" x14ac:dyDescent="0.3">
      <c r="A32" s="53">
        <f t="shared" si="1"/>
        <v>24</v>
      </c>
      <c r="B32" s="37" t="s">
        <v>43</v>
      </c>
      <c r="C32" s="38" t="s">
        <v>44</v>
      </c>
      <c r="D32" s="39">
        <f>D33+D34+D36+D37+D35-0.1</f>
        <v>1083177.0999999999</v>
      </c>
      <c r="E32" s="39">
        <f>E33+E34+E36+E37+E35-0.1</f>
        <v>1074666.7999999998</v>
      </c>
      <c r="F32" s="31">
        <f t="shared" si="0"/>
        <v>0.99214320539088197</v>
      </c>
      <c r="G32" s="8"/>
    </row>
    <row r="33" spans="1:7" ht="15.6" x14ac:dyDescent="0.3">
      <c r="A33" s="53">
        <f t="shared" si="1"/>
        <v>25</v>
      </c>
      <c r="B33" s="40" t="s">
        <v>45</v>
      </c>
      <c r="C33" s="32" t="s">
        <v>46</v>
      </c>
      <c r="D33" s="35">
        <v>373813.7</v>
      </c>
      <c r="E33" s="35">
        <v>371367.1</v>
      </c>
      <c r="F33" s="36">
        <f t="shared" si="0"/>
        <v>0.99345502853426715</v>
      </c>
      <c r="G33" s="8"/>
    </row>
    <row r="34" spans="1:7" ht="15.6" x14ac:dyDescent="0.3">
      <c r="A34" s="53">
        <f t="shared" si="1"/>
        <v>26</v>
      </c>
      <c r="B34" s="40" t="s">
        <v>47</v>
      </c>
      <c r="C34" s="32" t="s">
        <v>48</v>
      </c>
      <c r="D34" s="35">
        <v>448601.5</v>
      </c>
      <c r="E34" s="35">
        <v>446706.2</v>
      </c>
      <c r="F34" s="36">
        <f t="shared" si="0"/>
        <v>0.99577509214748505</v>
      </c>
      <c r="G34" s="8"/>
    </row>
    <row r="35" spans="1:7" ht="15.6" x14ac:dyDescent="0.3">
      <c r="A35" s="53">
        <f t="shared" si="1"/>
        <v>27</v>
      </c>
      <c r="B35" s="40" t="s">
        <v>76</v>
      </c>
      <c r="C35" s="32" t="s">
        <v>77</v>
      </c>
      <c r="D35" s="35">
        <v>155542.1</v>
      </c>
      <c r="E35" s="35">
        <v>152525.79999999999</v>
      </c>
      <c r="F35" s="36">
        <f t="shared" si="0"/>
        <v>0.9806078225766528</v>
      </c>
      <c r="G35" s="8"/>
    </row>
    <row r="36" spans="1:7" ht="15.6" x14ac:dyDescent="0.3">
      <c r="A36" s="53">
        <f t="shared" si="1"/>
        <v>28</v>
      </c>
      <c r="B36" s="40" t="s">
        <v>49</v>
      </c>
      <c r="C36" s="32" t="s">
        <v>50</v>
      </c>
      <c r="D36" s="35">
        <v>20506</v>
      </c>
      <c r="E36" s="35">
        <v>20109.7</v>
      </c>
      <c r="F36" s="36">
        <f t="shared" si="0"/>
        <v>0.98067394908807182</v>
      </c>
      <c r="G36" s="8"/>
    </row>
    <row r="37" spans="1:7" ht="15.6" x14ac:dyDescent="0.3">
      <c r="A37" s="53">
        <f t="shared" si="1"/>
        <v>29</v>
      </c>
      <c r="B37" s="40" t="s">
        <v>51</v>
      </c>
      <c r="C37" s="32" t="s">
        <v>52</v>
      </c>
      <c r="D37" s="35">
        <v>84713.9</v>
      </c>
      <c r="E37" s="35">
        <v>83958.1</v>
      </c>
      <c r="F37" s="36">
        <f t="shared" si="0"/>
        <v>0.99107820558373549</v>
      </c>
      <c r="G37" s="8"/>
    </row>
    <row r="38" spans="1:7" ht="15.6" x14ac:dyDescent="0.3">
      <c r="A38" s="53">
        <f t="shared" si="1"/>
        <v>30</v>
      </c>
      <c r="B38" s="37" t="s">
        <v>56</v>
      </c>
      <c r="C38" s="38" t="s">
        <v>0</v>
      </c>
      <c r="D38" s="39">
        <f>SUM(D39:D40)</f>
        <v>198135.3</v>
      </c>
      <c r="E38" s="39">
        <f>SUM(E39:E40)</f>
        <v>196146.8</v>
      </c>
      <c r="F38" s="31">
        <f t="shared" si="0"/>
        <v>0.98996392868913308</v>
      </c>
      <c r="G38" s="8"/>
    </row>
    <row r="39" spans="1:7" ht="15.6" x14ac:dyDescent="0.3">
      <c r="A39" s="53">
        <f t="shared" si="1"/>
        <v>31</v>
      </c>
      <c r="B39" s="40" t="s">
        <v>1</v>
      </c>
      <c r="C39" s="32" t="s">
        <v>2</v>
      </c>
      <c r="D39" s="35">
        <v>135970.1</v>
      </c>
      <c r="E39" s="35">
        <v>135502</v>
      </c>
      <c r="F39" s="36">
        <f t="shared" si="0"/>
        <v>0.99655733135446689</v>
      </c>
      <c r="G39" s="8"/>
    </row>
    <row r="40" spans="1:7" ht="15.6" x14ac:dyDescent="0.3">
      <c r="A40" s="53">
        <f t="shared" si="1"/>
        <v>32</v>
      </c>
      <c r="B40" s="40" t="s">
        <v>57</v>
      </c>
      <c r="C40" s="32" t="s">
        <v>65</v>
      </c>
      <c r="D40" s="35">
        <v>62165.2</v>
      </c>
      <c r="E40" s="35">
        <v>60644.800000000003</v>
      </c>
      <c r="F40" s="36">
        <f t="shared" si="0"/>
        <v>0.97554258652751069</v>
      </c>
      <c r="G40" s="8"/>
    </row>
    <row r="41" spans="1:7" ht="15.6" x14ac:dyDescent="0.3">
      <c r="A41" s="53">
        <f t="shared" si="1"/>
        <v>33</v>
      </c>
      <c r="B41" s="46" t="s">
        <v>82</v>
      </c>
      <c r="C41" s="38" t="s">
        <v>84</v>
      </c>
      <c r="D41" s="39">
        <f>D42</f>
        <v>408.2</v>
      </c>
      <c r="E41" s="39">
        <f>E42</f>
        <v>150</v>
      </c>
      <c r="F41" s="31">
        <f t="shared" si="0"/>
        <v>0.36746692797648212</v>
      </c>
      <c r="G41" s="8"/>
    </row>
    <row r="42" spans="1:7" ht="15.6" x14ac:dyDescent="0.3">
      <c r="A42" s="53">
        <f t="shared" si="1"/>
        <v>34</v>
      </c>
      <c r="B42" s="47" t="s">
        <v>83</v>
      </c>
      <c r="C42" s="32" t="s">
        <v>85</v>
      </c>
      <c r="D42" s="35">
        <v>408.2</v>
      </c>
      <c r="E42" s="35">
        <v>150</v>
      </c>
      <c r="F42" s="36">
        <f t="shared" si="0"/>
        <v>0.36746692797648212</v>
      </c>
      <c r="G42" s="8"/>
    </row>
    <row r="43" spans="1:7" ht="15.6" x14ac:dyDescent="0.3">
      <c r="A43" s="53">
        <f t="shared" si="1"/>
        <v>35</v>
      </c>
      <c r="B43" s="37" t="s">
        <v>5</v>
      </c>
      <c r="C43" s="38" t="s">
        <v>6</v>
      </c>
      <c r="D43" s="39">
        <f>D44+D45+D46+D47</f>
        <v>70197.100000000006</v>
      </c>
      <c r="E43" s="39">
        <f>E44+E45+E46+E47</f>
        <v>67338.599999999991</v>
      </c>
      <c r="F43" s="31">
        <f t="shared" si="0"/>
        <v>0.95927894457178409</v>
      </c>
      <c r="G43" s="8"/>
    </row>
    <row r="44" spans="1:7" ht="15.6" x14ac:dyDescent="0.3">
      <c r="A44" s="53">
        <f t="shared" si="1"/>
        <v>36</v>
      </c>
      <c r="B44" s="40" t="s">
        <v>7</v>
      </c>
      <c r="C44" s="32" t="s">
        <v>8</v>
      </c>
      <c r="D44" s="35">
        <v>2470.4</v>
      </c>
      <c r="E44" s="35">
        <v>2468.9</v>
      </c>
      <c r="F44" s="36">
        <f t="shared" si="0"/>
        <v>0.99939281088082899</v>
      </c>
      <c r="G44" s="8"/>
    </row>
    <row r="45" spans="1:7" ht="15.6" x14ac:dyDescent="0.3">
      <c r="A45" s="53">
        <f t="shared" si="1"/>
        <v>37</v>
      </c>
      <c r="B45" s="40" t="s">
        <v>9</v>
      </c>
      <c r="C45" s="32" t="s">
        <v>10</v>
      </c>
      <c r="D45" s="35">
        <v>35752</v>
      </c>
      <c r="E45" s="35">
        <v>33099.699999999997</v>
      </c>
      <c r="F45" s="36">
        <f t="shared" si="0"/>
        <v>0.92581394047885424</v>
      </c>
      <c r="G45" s="8"/>
    </row>
    <row r="46" spans="1:7" ht="15.6" x14ac:dyDescent="0.3">
      <c r="A46" s="53">
        <f t="shared" si="1"/>
        <v>38</v>
      </c>
      <c r="B46" s="40" t="s">
        <v>36</v>
      </c>
      <c r="C46" s="32" t="s">
        <v>34</v>
      </c>
      <c r="D46" s="35">
        <v>30474.7</v>
      </c>
      <c r="E46" s="35">
        <v>30417.1</v>
      </c>
      <c r="F46" s="36">
        <f t="shared" si="0"/>
        <v>0.99810990756266671</v>
      </c>
      <c r="G46" s="8"/>
    </row>
    <row r="47" spans="1:7" ht="15.6" x14ac:dyDescent="0.3">
      <c r="A47" s="53">
        <f t="shared" si="1"/>
        <v>39</v>
      </c>
      <c r="B47" s="40" t="s">
        <v>16</v>
      </c>
      <c r="C47" s="32" t="s">
        <v>35</v>
      </c>
      <c r="D47" s="35">
        <v>1500</v>
      </c>
      <c r="E47" s="35">
        <v>1352.9</v>
      </c>
      <c r="F47" s="36">
        <f t="shared" si="0"/>
        <v>0.90193333333333336</v>
      </c>
      <c r="G47" s="8"/>
    </row>
    <row r="48" spans="1:7" ht="15.6" x14ac:dyDescent="0.3">
      <c r="A48" s="53">
        <f t="shared" si="1"/>
        <v>40</v>
      </c>
      <c r="B48" s="37" t="s">
        <v>3</v>
      </c>
      <c r="C48" s="38" t="s">
        <v>58</v>
      </c>
      <c r="D48" s="39">
        <f>SUM(D49:D52)</f>
        <v>90923.199999999997</v>
      </c>
      <c r="E48" s="39">
        <f>SUM(E49:E52)</f>
        <v>89337.4</v>
      </c>
      <c r="F48" s="31">
        <f t="shared" si="0"/>
        <v>0.98255890685765568</v>
      </c>
      <c r="G48" s="8"/>
    </row>
    <row r="49" spans="1:9" ht="15.6" x14ac:dyDescent="0.3">
      <c r="A49" s="53">
        <f t="shared" si="1"/>
        <v>41</v>
      </c>
      <c r="B49" s="40" t="s">
        <v>72</v>
      </c>
      <c r="C49" s="32" t="s">
        <v>73</v>
      </c>
      <c r="D49" s="35">
        <v>770.6</v>
      </c>
      <c r="E49" s="35">
        <v>737.5</v>
      </c>
      <c r="F49" s="36">
        <f t="shared" si="0"/>
        <v>0.95704645730599525</v>
      </c>
      <c r="G49" s="8"/>
    </row>
    <row r="50" spans="1:9" ht="15.6" x14ac:dyDescent="0.3">
      <c r="A50" s="53">
        <f t="shared" si="1"/>
        <v>42</v>
      </c>
      <c r="B50" s="40" t="s">
        <v>59</v>
      </c>
      <c r="C50" s="32" t="s">
        <v>60</v>
      </c>
      <c r="D50" s="35">
        <v>18357.5</v>
      </c>
      <c r="E50" s="35">
        <v>18216.099999999999</v>
      </c>
      <c r="F50" s="36">
        <f t="shared" si="0"/>
        <v>0.99229742612011429</v>
      </c>
      <c r="G50" s="8"/>
    </row>
    <row r="51" spans="1:9" ht="15.6" x14ac:dyDescent="0.3">
      <c r="A51" s="53">
        <f t="shared" si="1"/>
        <v>43</v>
      </c>
      <c r="B51" s="40" t="s">
        <v>88</v>
      </c>
      <c r="C51" s="32" t="s">
        <v>89</v>
      </c>
      <c r="D51" s="35">
        <v>68308.800000000003</v>
      </c>
      <c r="E51" s="35">
        <v>67060.3</v>
      </c>
      <c r="F51" s="36">
        <f t="shared" si="0"/>
        <v>0.98172270629845637</v>
      </c>
      <c r="G51" s="8"/>
    </row>
    <row r="52" spans="1:9" ht="15.6" customHeight="1" x14ac:dyDescent="0.3">
      <c r="A52" s="53">
        <f t="shared" si="1"/>
        <v>44</v>
      </c>
      <c r="B52" s="40" t="s">
        <v>61</v>
      </c>
      <c r="C52" s="32" t="s">
        <v>62</v>
      </c>
      <c r="D52" s="35">
        <v>3486.3</v>
      </c>
      <c r="E52" s="35">
        <v>3323.5</v>
      </c>
      <c r="F52" s="36">
        <f t="shared" si="0"/>
        <v>0.95330292860625876</v>
      </c>
      <c r="G52" s="8"/>
    </row>
    <row r="53" spans="1:9" ht="31.2" x14ac:dyDescent="0.3">
      <c r="A53" s="53">
        <f t="shared" si="1"/>
        <v>45</v>
      </c>
      <c r="B53" s="48" t="s">
        <v>98</v>
      </c>
      <c r="C53" s="38" t="s">
        <v>90</v>
      </c>
      <c r="D53" s="49">
        <f>D54</f>
        <v>20</v>
      </c>
      <c r="E53" s="49">
        <f>E54</f>
        <v>12.7</v>
      </c>
      <c r="F53" s="31">
        <f t="shared" si="0"/>
        <v>0.63500000000000001</v>
      </c>
      <c r="G53" s="8"/>
    </row>
    <row r="54" spans="1:9" ht="31.2" x14ac:dyDescent="0.3">
      <c r="A54" s="53">
        <f t="shared" si="1"/>
        <v>46</v>
      </c>
      <c r="B54" s="48" t="s">
        <v>98</v>
      </c>
      <c r="C54" s="32" t="s">
        <v>91</v>
      </c>
      <c r="D54" s="35">
        <v>20</v>
      </c>
      <c r="E54" s="35">
        <v>12.7</v>
      </c>
      <c r="F54" s="36">
        <f t="shared" si="0"/>
        <v>0.63500000000000001</v>
      </c>
      <c r="G54" s="8"/>
    </row>
    <row r="55" spans="1:9" ht="18.75" customHeight="1" x14ac:dyDescent="0.3">
      <c r="A55" s="53">
        <f t="shared" si="1"/>
        <v>47</v>
      </c>
      <c r="B55" s="50" t="s">
        <v>15</v>
      </c>
      <c r="C55" s="51"/>
      <c r="D55" s="39">
        <f>D9+D18+D20+D23+D27+D32+D38+D41+D43+D48+D53</f>
        <v>2575808.1999999997</v>
      </c>
      <c r="E55" s="39">
        <f>E9+E18+E20+E23+E27+E32+E38+E41+E43+E48+E53</f>
        <v>2363123</v>
      </c>
      <c r="F55" s="31">
        <f t="shared" si="0"/>
        <v>0.91742972166949399</v>
      </c>
      <c r="G55" s="8"/>
    </row>
    <row r="56" spans="1:9" x14ac:dyDescent="0.25">
      <c r="A56" s="5"/>
      <c r="B56" s="6"/>
      <c r="C56" s="5"/>
      <c r="D56" s="10"/>
      <c r="E56" s="11"/>
      <c r="F56" s="11"/>
    </row>
    <row r="57" spans="1:9" x14ac:dyDescent="0.25">
      <c r="D57" s="11"/>
      <c r="E57" s="12"/>
      <c r="F57" s="12"/>
    </row>
    <row r="58" spans="1:9" x14ac:dyDescent="0.25">
      <c r="D58" s="12"/>
      <c r="E58" s="13"/>
      <c r="F58" s="13"/>
      <c r="I58" s="9"/>
    </row>
    <row r="59" spans="1:9" x14ac:dyDescent="0.25">
      <c r="D59" s="14"/>
      <c r="E59" s="9"/>
      <c r="F59" s="9"/>
      <c r="I59" s="9"/>
    </row>
    <row r="60" spans="1:9" ht="13.8" x14ac:dyDescent="0.25">
      <c r="D60" s="16"/>
      <c r="E60" s="9"/>
      <c r="F60" s="9"/>
      <c r="I60" s="9"/>
    </row>
    <row r="61" spans="1:9" x14ac:dyDescent="0.25">
      <c r="D61" s="9"/>
      <c r="E61" s="9"/>
      <c r="F61" s="9"/>
    </row>
    <row r="62" spans="1:9" x14ac:dyDescent="0.25">
      <c r="D62" s="15"/>
    </row>
    <row r="65" spans="4:4" x14ac:dyDescent="0.25">
      <c r="D65" s="9"/>
    </row>
  </sheetData>
  <mergeCells count="3">
    <mergeCell ref="E1:F1"/>
    <mergeCell ref="A4:F4"/>
    <mergeCell ref="B2:F2"/>
  </mergeCells>
  <phoneticPr fontId="3" type="noConversion"/>
  <pageMargins left="0.59055118110236227" right="0.19685039370078741" top="0.19685039370078741" bottom="0.19685039370078741" header="0.39370078740157483" footer="0.39370078740157483"/>
  <pageSetup paperSize="9" scale="85" fitToHeight="4" orientation="portrait" useFirstPageNumber="1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Юлия В. Просвирнина</cp:lastModifiedBy>
  <cp:lastPrinted>2025-03-27T01:11:05Z</cp:lastPrinted>
  <dcterms:created xsi:type="dcterms:W3CDTF">2007-10-12T08:23:45Z</dcterms:created>
  <dcterms:modified xsi:type="dcterms:W3CDTF">2025-03-27T01:11:22Z</dcterms:modified>
</cp:coreProperties>
</file>