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9320" windowHeight="12855"/>
  </bookViews>
  <sheets>
    <sheet name="Приложение 7 краевые 2017" sheetId="3" r:id="rId1"/>
  </sheets>
  <calcPr calcId="124519"/>
</workbook>
</file>

<file path=xl/calcChain.xml><?xml version="1.0" encoding="utf-8"?>
<calcChain xmlns="http://schemas.openxmlformats.org/spreadsheetml/2006/main">
  <c r="E67" i="3"/>
  <c r="E70"/>
  <c r="E68"/>
  <c r="E29"/>
  <c r="E28"/>
  <c r="E73"/>
  <c r="E66"/>
  <c r="E50"/>
  <c r="A10" l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E27"/>
  <c r="E79" l="1"/>
  <c r="E78" s="1"/>
  <c r="E76"/>
  <c r="E74"/>
  <c r="E72"/>
  <c r="E57"/>
  <c r="E56" s="1"/>
  <c r="E26"/>
  <c r="E14" s="1"/>
  <c r="E25"/>
  <c r="E24" s="1"/>
  <c r="E22"/>
  <c r="E20"/>
  <c r="E18"/>
  <c r="E17"/>
  <c r="E16" s="1"/>
  <c r="E15" s="1"/>
  <c r="E55" l="1"/>
  <c r="E9" s="1"/>
  <c r="E12"/>
  <c r="E11" s="1"/>
  <c r="E10" s="1"/>
  <c r="A9"/>
  <c r="E8" l="1"/>
</calcChain>
</file>

<file path=xl/sharedStrings.xml><?xml version="1.0" encoding="utf-8"?>
<sst xmlns="http://schemas.openxmlformats.org/spreadsheetml/2006/main" count="176" uniqueCount="154">
  <si>
    <t xml:space="preserve">Субвенции бюджетам муниципальных образований края на реализацию Закона края от 26 декабря 2006 года № 21-5589 «О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прав» </t>
  </si>
  <si>
    <t>№</t>
  </si>
  <si>
    <t xml:space="preserve">Перечень  безвозмездных поступлений   из краевого бюджета,
 отраженных в доходах и  расходах бюджета г.Дивногорска в 2017 году </t>
  </si>
  <si>
    <t>2017 г.,
тыс.руб.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</si>
  <si>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населения""</t>
  </si>
  <si>
    <t>Субсидии бюджетам муниципальных образований края на обеспечение первичных мер пожарной безопасности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</si>
  <si>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хозяйства, в рамках подпрограммы "Переселение граждан из аварийного жилищного фонда" государственной программы Красноярского края "Создание условий для обеспечения доступным и комфортным жильем граждан"</t>
  </si>
  <si>
    <t xml:space="preserve"> код  главного
администратора
</t>
  </si>
  <si>
    <t>ООО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</si>
  <si>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</si>
  <si>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</si>
  <si>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</si>
  <si>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</si>
  <si>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2 02 10000 00 0000 151</t>
  </si>
  <si>
    <t>2 02 15001 00 0000 151</t>
  </si>
  <si>
    <t>2 02 15001 04 0000 151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</si>
  <si>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</si>
  <si>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</si>
  <si>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</t>
  </si>
  <si>
    <t>2 02 20000 00 0000 151</t>
  </si>
  <si>
    <t>Субсидии бюджетам бюджетной системы Российской Федерации (межбюджетные субсидии)</t>
  </si>
  <si>
    <t>2 02 29999 04 0000 151</t>
  </si>
  <si>
    <t>Прочие субсидии бюджетам городских округов</t>
  </si>
  <si>
    <t>2 02 29999 00 0000 151</t>
  </si>
  <si>
    <t>Прочие субсидии</t>
  </si>
  <si>
    <t>2 02 29999 04 7456 151</t>
  </si>
  <si>
    <t>2 02 29999 04 7555 151</t>
  </si>
  <si>
    <t>2 02 29999 04 7397 151</t>
  </si>
  <si>
    <t>2 02 29999 04 7413 151</t>
  </si>
  <si>
    <t>Субсидии бюджетам муниципальных образований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</si>
  <si>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2 02 20299 04 0000 151</t>
  </si>
  <si>
    <t>2 02 30000 00 0000 151</t>
  </si>
  <si>
    <t>Субвенции бюджетам бюджетной системы Российской Федерации</t>
  </si>
  <si>
    <t>2 02 30024 00 0000 151</t>
  </si>
  <si>
    <t>Субвенции местным бюджетам на выполнение передаваемых полномочий субъектов Российской Федерации</t>
  </si>
  <si>
    <t>2 02 30024 04 0000 151</t>
  </si>
  <si>
    <t>Субвенции бюджетам городских округов на выполнение передаваемых полномочий субъектов Российской Федерации</t>
  </si>
  <si>
    <t>2 02 30024 04 7570 151</t>
  </si>
  <si>
    <t>2 02 30024 04 0151 151</t>
  </si>
  <si>
    <t>2 02 30024 04 7566 151</t>
  </si>
  <si>
    <t>2 02 30029 00 0000 151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</si>
  <si>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</si>
  <si>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2 02 30029 04 0000 151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</si>
  <si>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</si>
  <si>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2 02 35118 00 0000 151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</si>
  <si>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</si>
  <si>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2 02 35118 04 0000 151</t>
  </si>
  <si>
    <t>2 02 30024 04 7604 151</t>
  </si>
  <si>
    <t>2 02 30024 04 7513 151</t>
  </si>
  <si>
    <t>2 02 30024 04 7552 151</t>
  </si>
  <si>
    <t>2 02 30024 04 7514 151</t>
  </si>
  <si>
    <t>2 02 30024 04 7519 151</t>
  </si>
  <si>
    <t>2 02 30024 04 7518 151</t>
  </si>
  <si>
    <t>Прочие субвенции</t>
  </si>
  <si>
    <t>Прочие субвенции бюджетам городских округов</t>
  </si>
  <si>
    <t>2 02 30024 04 7588 151</t>
  </si>
  <si>
    <t>2 02 30024 04 7564 151</t>
  </si>
  <si>
    <t>2 02 30024 04 0640 151</t>
  </si>
  <si>
    <t>2 02 25519 00 0000 151</t>
  </si>
  <si>
    <t>2 02 25519 04 0000 151</t>
  </si>
  <si>
    <t>Субсидия бюджетам городских округов на поддержку отрасли культуры</t>
  </si>
  <si>
    <t>Наименование кода поступлений в бюджет, группы, подгруппы, статьи, подстатьи, элемента, группы подвида, аналитической группы подвида доходов</t>
  </si>
  <si>
    <t xml:space="preserve">Код </t>
  </si>
  <si>
    <t>2 02 30024 04 7429 151</t>
  </si>
  <si>
    <t>Дотации на выравнивание бюджетной обеспеченности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</si>
  <si>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 xml:space="preserve"> 2 02 15001 04 2712 151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</si>
  <si>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</si>
  <si>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Субсидии бюджетам муниципальных образований на 
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</si>
  <si>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Субсидии бюджетам муниципальных образований на реализацию
 мероприятий, направленных на повышение безопасности дорожного движения,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</si>
  <si>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Красноярья» государственной программы Красноярского края "Развитие транспортной системы"</t>
  </si>
  <si>
    <t>Средства на повышение размеров оплаты труда основного персонала библиотек и музеев Красноярского края по министерству культуры Красноярского края в рамках непрограммных расходов отдельных органов исполнительной власти</t>
  </si>
  <si>
    <t>2 02 29999 04 1044 151</t>
  </si>
  <si>
    <t>2 02 29999 04 1043 151</t>
  </si>
  <si>
    <t>2 02 29999 04 7508 151</t>
  </si>
  <si>
    <t>2 02 29999 04 7509 151</t>
  </si>
  <si>
    <t>2 02 29999 04 7492 151</t>
  </si>
  <si>
    <t>Субсидии бюджетам на поддержку государственных программ субъектов Российской Федерации  и муниципальных программ формирования современной городской среды</t>
  </si>
  <si>
    <t>2 02 25555 00 0000 151</t>
  </si>
  <si>
    <t>2 02 25555 04 0000 151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</si>
  <si>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</si>
  <si>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</si>
  <si>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Субсидии бюджетам муниципальных образований на развитие инфраструктуры общеобразовательных организаций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</si>
  <si>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2 02 29999 04 7563 151</t>
  </si>
  <si>
    <t>2 02 29999 04 7398 151</t>
  </si>
  <si>
    <t>2 02 20051 00 0000 151</t>
  </si>
  <si>
    <t>Субсидии бюджетам на реализацию федеральных целевых программ</t>
  </si>
  <si>
    <t>2 02 20051 04 0000 151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</si>
  <si>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</si>
  <si>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2 02 29999 04 7571 151</t>
  </si>
  <si>
    <t>Субсидии бюджетам городских округов на реализацию федеральных целевых программ</t>
  </si>
  <si>
    <t xml:space="preserve">Субсидии бюджетам муниципальных образований края – городских округов на реализацию мероприятий  по благоустройству, направленных на формирование современной городской среды,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 государственной программы Красноярского края «Содействие развитию местного самоуправления»  </t>
  </si>
  <si>
    <t>Субсидии бюджетам городских округов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</si>
  <si>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2 02 25558 00 0000 151</t>
  </si>
  <si>
    <t>Субсидии бюджетам муниципальных районов и городских округов Красноярского края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</si>
  <si>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2 02 29999 04 7437 151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</si>
  <si>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</t>
  </si>
  <si>
    <t>2 02 29999 04 7840 151</t>
  </si>
  <si>
    <t>Субсидии бюджетам муниципальных образований на ремонт автомобильных дорог общего пользования местного значения, являющихся подъездами к садоводческим обществам,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</si>
  <si>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2 02 29999 04 7507 151</t>
  </si>
  <si>
    <t xml:space="preserve"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 </t>
  </si>
  <si>
    <t xml:space="preserve">Персональные выплаты, установленные в целях повышения оплаты труда молодым специалистам, персональные выплаты, устанавливаемые с учетом опыта работы при наличии учетной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 </t>
  </si>
  <si>
    <t>2 02 29999 04 1021 151</t>
  </si>
  <si>
    <t>2 02 29999 04 1031 151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</si>
  <si>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</si>
  <si>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2 02 29999 04 7481 151</t>
  </si>
  <si>
    <t xml:space="preserve">Средства на повышение размеров оплаты труда отдельным категориям работников бюджетной сферы края, в том числе для которых указами Президента Российской Федерации предусмотрено повышение оплаты труда, по министерству финансов Красноярского края в рамках непрограммных расходов отдельных органов исполнительной власти
</t>
  </si>
  <si>
    <t>Средства на повышение размеров оплаты труда основного и административно-управленческого персонала учреждений культуры, подведомственных муниципальным органам управления в области культуры, по министерству культуры Красноярского края в рамках непрограммных расходов отдельных органов исполнительной власти</t>
  </si>
  <si>
    <t>2 02 29999 04 1042 151</t>
  </si>
  <si>
    <t>2 02 29999 04 1046 151</t>
  </si>
  <si>
    <t>Средства на повышение размеров оплаты труда методистов муниципальных методических кабинетов (центров) сферы «Образование», созданных в виде муниципальных учреждений или являющихся структурными подразделениями муниципальных учреждений либо органов местного самоуправления муниципальных образований Красноярского края, по министерству образования Красноярского края в рамках непрограммных расходов отдельных органов исполнительной власти</t>
  </si>
  <si>
    <t>2 02 29999 04 1045 151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</si>
  <si>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«Патриотическое воспитание молодежи» государственной программы Красноярского края «Молодежь Красноярского края в XXI веке»</t>
  </si>
  <si>
    <t>2 02 29999 04 7454 151</t>
  </si>
  <si>
    <t>Субсидии бюджетам муниципальных районов и городских округов Красноярского края на устройство плоскостных спортивных сооружений в сельской местности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</si>
  <si>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2 02 29999 04 7420 151</t>
  </si>
  <si>
    <r>
      <rPr>
        <b/>
        <sz val="12"/>
        <rFont val="Arial"/>
        <family val="2"/>
        <charset val="204"/>
      </rPr>
      <t>Приложение 7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"О бюджете города Дивногорска на 2017 год и плановый 
период 2018-2019 годов"от 20 декабря  2016г. № 12-128 -ГС</t>
    </r>
  </si>
  <si>
    <t xml:space="preserve">Субсидий бюджетам муниципальных образований края на организацию отдыха детей в каникулярное время . </t>
  </si>
  <si>
    <t>Субсидии бюджетам муниципальных районов и городских округов Красноярского края на создание новых и поддержку действующих 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</si>
  <si>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Субсидии бюджетам на поддержку отрасли культуры</t>
  </si>
  <si>
    <t>2 02 29999 04 7418 151</t>
  </si>
  <si>
    <t>Субсидии бюджетам муниципальных районов и городских округов Красноярского края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организациях дополнительного образования детей физкультурно-спортивной направленности в рамках подпрограммы «Развитие системы подготовки спортивного резерва» государственной программы Красноярского края «Развитие физической культуры и спорта»</t>
  </si>
  <si>
    <t>2 02 29999 04 7436 151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</si>
  <si>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</si>
  <si>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</t>
  </si>
  <si>
    <t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</si>
  <si>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</si>
  <si>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</si>
  <si>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</si>
  <si>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</si>
  <si>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</si>
  <si>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</si>
  <si>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«Обеспечение общих условий функционирования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</si>
  <si>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</si>
  <si>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</si>
  <si>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</si>
  <si>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</si>
  <si>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</si>
  <si>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</si>
  <si>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</si>
  <si>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</si>
  <si>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</si>
  <si>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</si>
  <si>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2 02 25558 04 0000 151</t>
  </si>
  <si>
    <t>2 02 29999 04 7412 151</t>
  </si>
  <si>
    <t>2 02 30082 00 0000 151</t>
  </si>
  <si>
    <t>2 02 30082 04 0000 151</t>
  </si>
  <si>
    <t>2 02 30024 04 7554 151</t>
  </si>
  <si>
    <t>2 02 39999 00 0000 151</t>
  </si>
  <si>
    <t>2 02 39999 04 0000 151</t>
  </si>
  <si>
    <t>2 02 39999 04 7408 151</t>
  </si>
  <si>
    <t>2 02 39999 04 7409 151</t>
  </si>
  <si>
    <t>2 02 29999 04 7607 151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</si>
  <si>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«Развитие субъектов малого и среднего предпринимательства» государственной программы Красноярского края «Развитие инвестиционной деятельности, малого и среднего предпринимательства»</t>
  </si>
  <si>
    <r>
      <rPr>
        <b/>
        <sz val="12"/>
        <rFont val="Arial"/>
        <family val="2"/>
        <charset val="204"/>
      </rPr>
      <t>Приложение 3</t>
    </r>
    <r>
      <rPr>
        <sz val="12"/>
        <rFont val="Arial"/>
        <family val="2"/>
        <charset val="204"/>
      </rPr>
      <t xml:space="preserve">
 к решению Дивногорского городского Совета 
депутатов      от  21 ноября  2017 г. № 22 -180- ГС"О  внесении  изменений  
в  решение  Дивногорского городского Совета  депутатов 
  от  20 декабря  2016  г.  № 12-128-ГС "О бюджете города Дивногорска 
на 2017 год и плановый  период 2018-2019 годов"</t>
    </r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</si>
</sst>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-* #,##0.0_р_._-;\-* #,##0.0_р_._-;_-* &quot;-&quot;??_р_._-;_-@_-"/>
    <numFmt numFmtId="165" formatCode="_-* #,##0_р_._-;\-* #,##0_р_._-;_-* &quot;-&quot;??_р_._-;_-@_-"/>
    <numFmt numFmtId="166" formatCode="#,##0.0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0"/>
      <color rgb="FF00000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12"/>
      <color theme="1"/>
      <name val="Arial"/>
      <family val="2"/>
      <charset val="204"/>
    </font>
    <font>
      <sz val="11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</cellStyleXfs>
  <cellXfs count="43">
    <xf numFmtId="0" fontId="0" fillId="0" borderId="0" xfId="0"/>
    <xf numFmtId="0" fontId="0" fillId="0" borderId="0" xfId="0"/>
    <xf numFmtId="0" fontId="6" fillId="0" borderId="0" xfId="0" applyFont="1"/>
    <xf numFmtId="0" fontId="6" fillId="0" borderId="0" xfId="0" applyFont="1" applyAlignment="1">
      <alignment vertical="top"/>
    </xf>
    <xf numFmtId="0" fontId="4" fillId="0" borderId="1" xfId="0" applyFont="1" applyBorder="1" applyAlignment="1">
      <alignment horizontal="center"/>
    </xf>
    <xf numFmtId="0" fontId="7" fillId="0" borderId="1" xfId="3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165" fontId="4" fillId="0" borderId="1" xfId="1" applyNumberFormat="1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166" fontId="6" fillId="0" borderId="1" xfId="0" applyNumberFormat="1" applyFont="1" applyBorder="1" applyAlignment="1">
      <alignment vertical="center"/>
    </xf>
    <xf numFmtId="0" fontId="4" fillId="2" borderId="1" xfId="3" applyNumberFormat="1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3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0" fillId="0" borderId="1" xfId="3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6" fillId="2" borderId="1" xfId="0" applyNumberFormat="1" applyFont="1" applyFill="1" applyBorder="1" applyAlignment="1">
      <alignment vertical="center" wrapText="1"/>
    </xf>
    <xf numFmtId="0" fontId="8" fillId="0" borderId="1" xfId="3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3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3" applyNumberFormat="1" applyFont="1" applyFill="1" applyBorder="1" applyAlignment="1">
      <alignment vertical="center" wrapText="1"/>
    </xf>
    <xf numFmtId="164" fontId="4" fillId="0" borderId="1" xfId="1" applyNumberFormat="1" applyFont="1" applyBorder="1" applyAlignment="1">
      <alignment horizontal="center" vertical="center" wrapText="1"/>
    </xf>
    <xf numFmtId="0" fontId="4" fillId="2" borderId="4" xfId="3" applyNumberFormat="1" applyFont="1" applyFill="1" applyBorder="1" applyAlignment="1">
      <alignment vertical="center" wrapText="1"/>
    </xf>
    <xf numFmtId="0" fontId="4" fillId="2" borderId="1" xfId="3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center" wrapText="1"/>
    </xf>
    <xf numFmtId="166" fontId="5" fillId="2" borderId="1" xfId="0" applyNumberFormat="1" applyFont="1" applyFill="1" applyBorder="1" applyAlignment="1">
      <alignment vertical="top"/>
    </xf>
    <xf numFmtId="166" fontId="4" fillId="2" borderId="1" xfId="0" applyNumberFormat="1" applyFont="1" applyFill="1" applyBorder="1" applyAlignment="1">
      <alignment vertical="top"/>
    </xf>
    <xf numFmtId="166" fontId="4" fillId="2" borderId="1" xfId="0" applyNumberFormat="1" applyFont="1" applyFill="1" applyBorder="1" applyAlignment="1">
      <alignment horizontal="right" vertical="top"/>
    </xf>
    <xf numFmtId="0" fontId="4" fillId="2" borderId="3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wrapText="1"/>
    </xf>
    <xf numFmtId="0" fontId="5" fillId="0" borderId="2" xfId="0" applyFont="1" applyFill="1" applyBorder="1" applyAlignment="1">
      <alignment horizontal="center" vertical="top" wrapText="1"/>
    </xf>
  </cellXfs>
  <cellStyles count="5">
    <cellStyle name="Обычный" xfId="0" builtinId="0"/>
    <cellStyle name="Обычный 2" xfId="4"/>
    <cellStyle name="Обычный_Лист1" xfId="3"/>
    <cellStyle name="Стиль 1" xfId="2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81"/>
  <sheetViews>
    <sheetView tabSelected="1" workbookViewId="0">
      <selection sqref="A1:E1"/>
    </sheetView>
  </sheetViews>
  <sheetFormatPr defaultRowHeight="15"/>
  <cols>
    <col min="1" max="1" width="5" customWidth="1"/>
    <col min="2" max="2" width="6.7109375" customWidth="1"/>
    <col min="3" max="3" width="18.5703125" customWidth="1"/>
    <col min="4" max="4" width="42.7109375" customWidth="1"/>
    <col min="5" max="5" width="12" customWidth="1"/>
  </cols>
  <sheetData>
    <row r="1" spans="1:5" ht="99" customHeight="1">
      <c r="A1" s="41" t="s">
        <v>153</v>
      </c>
      <c r="B1" s="41"/>
      <c r="C1" s="41"/>
      <c r="D1" s="41"/>
      <c r="E1" s="41"/>
    </row>
    <row r="2" spans="1:5" ht="15.75">
      <c r="A2" s="2"/>
      <c r="B2" s="2"/>
      <c r="C2" s="2"/>
      <c r="D2" s="3"/>
      <c r="E2" s="2"/>
    </row>
    <row r="3" spans="1:5" ht="64.5" customHeight="1">
      <c r="A3" s="41" t="s">
        <v>115</v>
      </c>
      <c r="B3" s="41"/>
      <c r="C3" s="41"/>
      <c r="D3" s="41"/>
      <c r="E3" s="41"/>
    </row>
    <row r="4" spans="1:5" ht="15.75">
      <c r="A4" s="2"/>
      <c r="B4" s="2"/>
      <c r="C4" s="2"/>
      <c r="D4" s="2"/>
      <c r="E4" s="3"/>
    </row>
    <row r="5" spans="1:5" ht="41.25" customHeight="1">
      <c r="A5" s="42" t="s">
        <v>2</v>
      </c>
      <c r="B5" s="42"/>
      <c r="C5" s="42"/>
      <c r="D5" s="42"/>
      <c r="E5" s="42"/>
    </row>
    <row r="6" spans="1:5" ht="91.5">
      <c r="A6" s="24" t="s">
        <v>1</v>
      </c>
      <c r="B6" s="23" t="s">
        <v>7</v>
      </c>
      <c r="C6" s="5" t="s">
        <v>62</v>
      </c>
      <c r="D6" s="6" t="s">
        <v>61</v>
      </c>
      <c r="E6" s="33" t="s">
        <v>3</v>
      </c>
    </row>
    <row r="7" spans="1:5" ht="15.75">
      <c r="A7" s="4">
        <v>1</v>
      </c>
      <c r="B7" s="4">
        <v>2</v>
      </c>
      <c r="C7" s="4">
        <v>3</v>
      </c>
      <c r="D7" s="7">
        <v>4</v>
      </c>
      <c r="E7" s="8">
        <v>5</v>
      </c>
    </row>
    <row r="8" spans="1:5" ht="31.5">
      <c r="A8" s="9">
        <v>1</v>
      </c>
      <c r="B8" s="10" t="s">
        <v>8</v>
      </c>
      <c r="C8" s="11" t="s">
        <v>9</v>
      </c>
      <c r="D8" s="27" t="s">
        <v>10</v>
      </c>
      <c r="E8" s="12">
        <f>E9</f>
        <v>543322.4628000001</v>
      </c>
    </row>
    <row r="9" spans="1:5" ht="47.25">
      <c r="A9" s="9">
        <f>A8+1</f>
        <v>2</v>
      </c>
      <c r="B9" s="10" t="s">
        <v>8</v>
      </c>
      <c r="C9" s="11" t="s">
        <v>11</v>
      </c>
      <c r="D9" s="27" t="s">
        <v>12</v>
      </c>
      <c r="E9" s="12">
        <f>E10+E14+E55</f>
        <v>543322.4628000001</v>
      </c>
    </row>
    <row r="10" spans="1:5" ht="31.5">
      <c r="A10" s="9">
        <f t="shared" ref="A10:A74" si="0">A9+1</f>
        <v>3</v>
      </c>
      <c r="B10" s="10" t="s">
        <v>8</v>
      </c>
      <c r="C10" s="13" t="s">
        <v>13</v>
      </c>
      <c r="D10" s="28" t="s">
        <v>16</v>
      </c>
      <c r="E10" s="14">
        <f>E11</f>
        <v>6019.1</v>
      </c>
    </row>
    <row r="11" spans="1:5" ht="30">
      <c r="A11" s="9">
        <f t="shared" si="0"/>
        <v>4</v>
      </c>
      <c r="B11" s="10" t="s">
        <v>8</v>
      </c>
      <c r="C11" s="15" t="s">
        <v>14</v>
      </c>
      <c r="D11" s="29" t="s">
        <v>17</v>
      </c>
      <c r="E11" s="16">
        <f>E12</f>
        <v>6019.1</v>
      </c>
    </row>
    <row r="12" spans="1:5" ht="45">
      <c r="A12" s="9">
        <f t="shared" si="0"/>
        <v>5</v>
      </c>
      <c r="B12" s="10">
        <v>991</v>
      </c>
      <c r="C12" s="15" t="s">
        <v>15</v>
      </c>
      <c r="D12" s="29" t="s">
        <v>18</v>
      </c>
      <c r="E12" s="16">
        <f>E13</f>
        <v>6019.1</v>
      </c>
    </row>
    <row r="13" spans="1:5" ht="165">
      <c r="A13" s="9">
        <f t="shared" si="0"/>
        <v>6</v>
      </c>
      <c r="B13" s="10">
        <v>991</v>
      </c>
      <c r="C13" s="17" t="s">
        <v>65</v>
      </c>
      <c r="D13" s="30" t="s">
        <v>64</v>
      </c>
      <c r="E13" s="18">
        <v>6019.1</v>
      </c>
    </row>
    <row r="14" spans="1:5" ht="47.25">
      <c r="A14" s="9">
        <f t="shared" si="0"/>
        <v>7</v>
      </c>
      <c r="B14" s="10" t="s">
        <v>8</v>
      </c>
      <c r="C14" s="13" t="s">
        <v>19</v>
      </c>
      <c r="D14" s="36" t="s">
        <v>20</v>
      </c>
      <c r="E14" s="37">
        <f>E15+E18+E20+E22+E24+E26</f>
        <v>160405.20280000003</v>
      </c>
    </row>
    <row r="15" spans="1:5" ht="39" customHeight="1">
      <c r="A15" s="9">
        <f t="shared" si="0"/>
        <v>8</v>
      </c>
      <c r="B15" s="10" t="s">
        <v>8</v>
      </c>
      <c r="C15" s="15" t="s">
        <v>84</v>
      </c>
      <c r="D15" s="31" t="s">
        <v>85</v>
      </c>
      <c r="E15" s="38">
        <f t="shared" ref="E15:E16" si="1">E16</f>
        <v>3051.1995999999999</v>
      </c>
    </row>
    <row r="16" spans="1:5" ht="50.25" customHeight="1">
      <c r="A16" s="9">
        <f t="shared" si="0"/>
        <v>9</v>
      </c>
      <c r="B16" s="10">
        <v>991</v>
      </c>
      <c r="C16" s="15" t="s">
        <v>86</v>
      </c>
      <c r="D16" s="31" t="s">
        <v>89</v>
      </c>
      <c r="E16" s="38">
        <f t="shared" si="1"/>
        <v>3051.1995999999999</v>
      </c>
    </row>
    <row r="17" spans="1:5" s="1" customFormat="1" ht="160.5" customHeight="1">
      <c r="A17" s="9">
        <f t="shared" si="0"/>
        <v>10</v>
      </c>
      <c r="B17" s="19" t="s">
        <v>8</v>
      </c>
      <c r="C17" s="21" t="s">
        <v>30</v>
      </c>
      <c r="D17" s="32" t="s">
        <v>80</v>
      </c>
      <c r="E17" s="38">
        <f>2141.034+910.1656</f>
        <v>3051.1995999999999</v>
      </c>
    </row>
    <row r="18" spans="1:5" s="1" customFormat="1" ht="134.25" customHeight="1">
      <c r="A18" s="9">
        <f t="shared" si="0"/>
        <v>11</v>
      </c>
      <c r="B18" s="19">
        <v>991</v>
      </c>
      <c r="C18" s="21" t="s">
        <v>30</v>
      </c>
      <c r="D18" s="31" t="s">
        <v>29</v>
      </c>
      <c r="E18" s="38">
        <f t="shared" ref="E18" si="2">E19</f>
        <v>52541.477200000001</v>
      </c>
    </row>
    <row r="19" spans="1:5" ht="276.75" customHeight="1">
      <c r="A19" s="9">
        <f t="shared" si="0"/>
        <v>12</v>
      </c>
      <c r="B19" s="10">
        <v>991</v>
      </c>
      <c r="C19" s="15" t="s">
        <v>86</v>
      </c>
      <c r="D19" s="32" t="s">
        <v>6</v>
      </c>
      <c r="E19" s="38">
        <v>52541.477200000001</v>
      </c>
    </row>
    <row r="20" spans="1:5" ht="30">
      <c r="A20" s="9">
        <f t="shared" si="0"/>
        <v>13</v>
      </c>
      <c r="B20" s="20" t="s">
        <v>8</v>
      </c>
      <c r="C20" s="15" t="s">
        <v>58</v>
      </c>
      <c r="D20" s="31" t="s">
        <v>118</v>
      </c>
      <c r="E20" s="38">
        <f t="shared" ref="E20" si="3">E21</f>
        <v>101.3</v>
      </c>
    </row>
    <row r="21" spans="1:5" ht="30">
      <c r="A21" s="9">
        <f t="shared" si="0"/>
        <v>14</v>
      </c>
      <c r="B21" s="20">
        <v>991</v>
      </c>
      <c r="C21" s="15" t="s">
        <v>59</v>
      </c>
      <c r="D21" s="31" t="s">
        <v>60</v>
      </c>
      <c r="E21" s="38">
        <v>101.3</v>
      </c>
    </row>
    <row r="22" spans="1:5" ht="75">
      <c r="A22" s="9">
        <f t="shared" si="0"/>
        <v>15</v>
      </c>
      <c r="B22" s="20" t="s">
        <v>8</v>
      </c>
      <c r="C22" s="15" t="s">
        <v>77</v>
      </c>
      <c r="D22" s="31" t="s">
        <v>76</v>
      </c>
      <c r="E22" s="38">
        <f t="shared" ref="E22" si="4">E23</f>
        <v>21308.5</v>
      </c>
    </row>
    <row r="23" spans="1:5" ht="195">
      <c r="A23" s="9">
        <f t="shared" si="0"/>
        <v>16</v>
      </c>
      <c r="B23" s="20">
        <v>991</v>
      </c>
      <c r="C23" s="15" t="s">
        <v>78</v>
      </c>
      <c r="D23" s="32" t="s">
        <v>90</v>
      </c>
      <c r="E23" s="39">
        <v>21308.5</v>
      </c>
    </row>
    <row r="24" spans="1:5" ht="120">
      <c r="A24" s="9">
        <f t="shared" si="0"/>
        <v>17</v>
      </c>
      <c r="B24" s="20" t="s">
        <v>8</v>
      </c>
      <c r="C24" s="15" t="s">
        <v>92</v>
      </c>
      <c r="D24" s="32" t="s">
        <v>91</v>
      </c>
      <c r="E24" s="38">
        <f t="shared" ref="E24" si="5">E25</f>
        <v>3559.1</v>
      </c>
    </row>
    <row r="25" spans="1:5" ht="120">
      <c r="A25" s="9">
        <f t="shared" si="0"/>
        <v>18</v>
      </c>
      <c r="B25" s="20">
        <v>991</v>
      </c>
      <c r="C25" s="15" t="s">
        <v>142</v>
      </c>
      <c r="D25" s="32" t="s">
        <v>91</v>
      </c>
      <c r="E25" s="38">
        <f>355.92+3203.18</f>
        <v>3559.1</v>
      </c>
    </row>
    <row r="26" spans="1:5" ht="45" customHeight="1">
      <c r="A26" s="9">
        <f t="shared" si="0"/>
        <v>19</v>
      </c>
      <c r="B26" s="20" t="s">
        <v>8</v>
      </c>
      <c r="C26" s="15" t="s">
        <v>23</v>
      </c>
      <c r="D26" s="31" t="s">
        <v>24</v>
      </c>
      <c r="E26" s="38">
        <f t="shared" ref="E26" si="6">E27</f>
        <v>79843.626000000018</v>
      </c>
    </row>
    <row r="27" spans="1:5" ht="36" customHeight="1">
      <c r="A27" s="9">
        <f t="shared" si="0"/>
        <v>20</v>
      </c>
      <c r="B27" s="20" t="s">
        <v>8</v>
      </c>
      <c r="C27" s="15" t="s">
        <v>21</v>
      </c>
      <c r="D27" s="31" t="s">
        <v>22</v>
      </c>
      <c r="E27" s="38">
        <f>SUM(E28:E54)</f>
        <v>79843.626000000018</v>
      </c>
    </row>
    <row r="28" spans="1:5" ht="135">
      <c r="A28" s="9">
        <f t="shared" si="0"/>
        <v>21</v>
      </c>
      <c r="B28" s="20">
        <v>991</v>
      </c>
      <c r="C28" s="15" t="s">
        <v>101</v>
      </c>
      <c r="D28" s="32" t="s">
        <v>99</v>
      </c>
      <c r="E28" s="38">
        <f>2305+2484</f>
        <v>4789</v>
      </c>
    </row>
    <row r="29" spans="1:5" ht="150">
      <c r="A29" s="9">
        <f t="shared" si="0"/>
        <v>22</v>
      </c>
      <c r="B29" s="20">
        <v>991</v>
      </c>
      <c r="C29" s="15" t="s">
        <v>102</v>
      </c>
      <c r="D29" s="32" t="s">
        <v>100</v>
      </c>
      <c r="E29" s="38">
        <f>1327.4+675.3</f>
        <v>2002.7</v>
      </c>
    </row>
    <row r="30" spans="1:5" ht="165">
      <c r="A30" s="9">
        <f t="shared" si="0"/>
        <v>23</v>
      </c>
      <c r="B30" s="20">
        <v>991</v>
      </c>
      <c r="C30" s="15" t="s">
        <v>107</v>
      </c>
      <c r="D30" s="32" t="s">
        <v>105</v>
      </c>
      <c r="E30" s="38">
        <v>1651</v>
      </c>
    </row>
    <row r="31" spans="1:5" ht="150">
      <c r="A31" s="9">
        <f t="shared" si="0"/>
        <v>24</v>
      </c>
      <c r="B31" s="20">
        <v>991</v>
      </c>
      <c r="C31" s="15" t="s">
        <v>72</v>
      </c>
      <c r="D31" s="32" t="s">
        <v>66</v>
      </c>
      <c r="E31" s="38">
        <v>382.2</v>
      </c>
    </row>
    <row r="32" spans="1:5" ht="105">
      <c r="A32" s="9">
        <f t="shared" si="0"/>
        <v>25</v>
      </c>
      <c r="B32" s="20">
        <v>991</v>
      </c>
      <c r="C32" s="15" t="s">
        <v>71</v>
      </c>
      <c r="D32" s="32" t="s">
        <v>70</v>
      </c>
      <c r="E32" s="38">
        <v>1181</v>
      </c>
    </row>
    <row r="33" spans="1:5" ht="225">
      <c r="A33" s="9">
        <f t="shared" si="0"/>
        <v>26</v>
      </c>
      <c r="B33" s="20">
        <v>991</v>
      </c>
      <c r="C33" s="15" t="s">
        <v>110</v>
      </c>
      <c r="D33" s="32" t="s">
        <v>109</v>
      </c>
      <c r="E33" s="38">
        <v>210.1</v>
      </c>
    </row>
    <row r="34" spans="1:5" ht="150">
      <c r="A34" s="9">
        <f t="shared" si="0"/>
        <v>27</v>
      </c>
      <c r="B34" s="20">
        <v>991</v>
      </c>
      <c r="C34" s="15" t="s">
        <v>108</v>
      </c>
      <c r="D34" s="32" t="s">
        <v>106</v>
      </c>
      <c r="E34" s="38">
        <v>7428.2</v>
      </c>
    </row>
    <row r="35" spans="1:5" ht="45">
      <c r="A35" s="9">
        <f t="shared" si="0"/>
        <v>28</v>
      </c>
      <c r="B35" s="20">
        <v>991</v>
      </c>
      <c r="C35" s="15" t="s">
        <v>27</v>
      </c>
      <c r="D35" s="25" t="s">
        <v>116</v>
      </c>
      <c r="E35" s="38">
        <v>4565.7</v>
      </c>
    </row>
    <row r="36" spans="1:5" ht="150">
      <c r="A36" s="9">
        <f t="shared" si="0"/>
        <v>29</v>
      </c>
      <c r="B36" s="19">
        <v>991</v>
      </c>
      <c r="C36" s="15" t="s">
        <v>83</v>
      </c>
      <c r="D36" s="32" t="s">
        <v>79</v>
      </c>
      <c r="E36" s="38">
        <v>163.66</v>
      </c>
    </row>
    <row r="37" spans="1:5" ht="165">
      <c r="A37" s="9">
        <f t="shared" si="0"/>
        <v>30</v>
      </c>
      <c r="B37" s="19">
        <v>991</v>
      </c>
      <c r="C37" s="15" t="s">
        <v>143</v>
      </c>
      <c r="D37" s="32" t="s">
        <v>5</v>
      </c>
      <c r="E37" s="38">
        <v>90.2</v>
      </c>
    </row>
    <row r="38" spans="1:5" ht="210">
      <c r="A38" s="9">
        <f t="shared" si="0"/>
        <v>31</v>
      </c>
      <c r="B38" s="19">
        <v>991</v>
      </c>
      <c r="C38" s="15" t="s">
        <v>28</v>
      </c>
      <c r="D38" s="32" t="s">
        <v>4</v>
      </c>
      <c r="E38" s="38">
        <v>794.2</v>
      </c>
    </row>
    <row r="39" spans="1:5" ht="150">
      <c r="A39" s="9">
        <f t="shared" si="0"/>
        <v>32</v>
      </c>
      <c r="B39" s="19">
        <v>991</v>
      </c>
      <c r="C39" s="15" t="s">
        <v>119</v>
      </c>
      <c r="D39" s="34" t="s">
        <v>117</v>
      </c>
      <c r="E39" s="38">
        <v>500</v>
      </c>
    </row>
    <row r="40" spans="1:5" ht="150">
      <c r="A40" s="9">
        <f t="shared" si="0"/>
        <v>33</v>
      </c>
      <c r="B40" s="19">
        <v>991</v>
      </c>
      <c r="C40" s="15" t="s">
        <v>114</v>
      </c>
      <c r="D40" s="32" t="s">
        <v>113</v>
      </c>
      <c r="E40" s="38">
        <v>1030</v>
      </c>
    </row>
    <row r="41" spans="1:5" ht="255">
      <c r="A41" s="9">
        <f t="shared" si="0"/>
        <v>34</v>
      </c>
      <c r="B41" s="19">
        <v>991</v>
      </c>
      <c r="C41" s="15" t="s">
        <v>121</v>
      </c>
      <c r="D41" s="35" t="s">
        <v>120</v>
      </c>
      <c r="E41" s="38">
        <v>105</v>
      </c>
    </row>
    <row r="42" spans="1:5" ht="225">
      <c r="A42" s="9">
        <f t="shared" si="0"/>
        <v>35</v>
      </c>
      <c r="B42" s="19">
        <v>991</v>
      </c>
      <c r="C42" s="15" t="s">
        <v>94</v>
      </c>
      <c r="D42" s="32" t="s">
        <v>93</v>
      </c>
      <c r="E42" s="38">
        <v>3000</v>
      </c>
    </row>
    <row r="43" spans="1:5" ht="150">
      <c r="A43" s="9">
        <f t="shared" si="0"/>
        <v>36</v>
      </c>
      <c r="B43" s="19">
        <v>991</v>
      </c>
      <c r="C43" s="15" t="s">
        <v>112</v>
      </c>
      <c r="D43" s="32" t="s">
        <v>111</v>
      </c>
      <c r="E43" s="38">
        <v>86.486999999999995</v>
      </c>
    </row>
    <row r="44" spans="1:5" ht="120">
      <c r="A44" s="9">
        <f t="shared" si="0"/>
        <v>37</v>
      </c>
      <c r="B44" s="19">
        <v>991</v>
      </c>
      <c r="C44" s="15" t="s">
        <v>25</v>
      </c>
      <c r="D44" s="35" t="s">
        <v>122</v>
      </c>
      <c r="E44" s="38">
        <v>593.29999999999995</v>
      </c>
    </row>
    <row r="45" spans="1:5" ht="150">
      <c r="A45" s="9">
        <f t="shared" si="0"/>
        <v>38</v>
      </c>
      <c r="B45" s="19">
        <v>991</v>
      </c>
      <c r="C45" s="15" t="s">
        <v>104</v>
      </c>
      <c r="D45" s="32" t="s">
        <v>103</v>
      </c>
      <c r="E45" s="38">
        <v>380</v>
      </c>
    </row>
    <row r="46" spans="1:5" ht="135">
      <c r="A46" s="9">
        <f t="shared" si="0"/>
        <v>39</v>
      </c>
      <c r="B46" s="19">
        <v>991</v>
      </c>
      <c r="C46" s="15" t="s">
        <v>75</v>
      </c>
      <c r="D46" s="26" t="s">
        <v>68</v>
      </c>
      <c r="E46" s="38">
        <v>236.9</v>
      </c>
    </row>
    <row r="47" spans="1:5" ht="165">
      <c r="A47" s="9">
        <f t="shared" si="0"/>
        <v>40</v>
      </c>
      <c r="B47" s="19">
        <v>991</v>
      </c>
      <c r="C47" s="15" t="s">
        <v>98</v>
      </c>
      <c r="D47" s="32" t="s">
        <v>97</v>
      </c>
      <c r="E47" s="38">
        <v>7000</v>
      </c>
    </row>
    <row r="48" spans="1:5" ht="150">
      <c r="A48" s="9">
        <f t="shared" si="0"/>
        <v>41</v>
      </c>
      <c r="B48" s="19">
        <v>991</v>
      </c>
      <c r="C48" s="15" t="s">
        <v>73</v>
      </c>
      <c r="D48" s="26" t="s">
        <v>67</v>
      </c>
      <c r="E48" s="38">
        <v>18369.400000000001</v>
      </c>
    </row>
    <row r="49" spans="1:5" ht="150">
      <c r="A49" s="9">
        <f t="shared" si="0"/>
        <v>42</v>
      </c>
      <c r="B49" s="19">
        <v>991</v>
      </c>
      <c r="C49" s="15" t="s">
        <v>74</v>
      </c>
      <c r="D49" s="32" t="s">
        <v>69</v>
      </c>
      <c r="E49" s="38">
        <v>10653.8</v>
      </c>
    </row>
    <row r="50" spans="1:5" ht="210">
      <c r="A50" s="9">
        <f t="shared" si="0"/>
        <v>43</v>
      </c>
      <c r="B50" s="19">
        <v>991</v>
      </c>
      <c r="C50" s="15" t="s">
        <v>26</v>
      </c>
      <c r="D50" s="35" t="s">
        <v>123</v>
      </c>
      <c r="E50" s="38">
        <f>341-193.721</f>
        <v>147.279</v>
      </c>
    </row>
    <row r="51" spans="1:5" ht="135">
      <c r="A51" s="9">
        <f t="shared" si="0"/>
        <v>44</v>
      </c>
      <c r="B51" s="19">
        <v>991</v>
      </c>
      <c r="C51" s="15" t="s">
        <v>82</v>
      </c>
      <c r="D51" s="32" t="s">
        <v>81</v>
      </c>
      <c r="E51" s="38">
        <v>959.7</v>
      </c>
    </row>
    <row r="52" spans="1:5" ht="375">
      <c r="A52" s="9">
        <f t="shared" si="0"/>
        <v>45</v>
      </c>
      <c r="B52" s="19">
        <v>991</v>
      </c>
      <c r="C52" s="15" t="s">
        <v>88</v>
      </c>
      <c r="D52" s="32" t="s">
        <v>87</v>
      </c>
      <c r="E52" s="38">
        <v>6200</v>
      </c>
    </row>
    <row r="53" spans="1:5" s="1" customFormat="1" ht="195">
      <c r="A53" s="9"/>
      <c r="B53" s="19">
        <v>991</v>
      </c>
      <c r="C53" s="15" t="s">
        <v>151</v>
      </c>
      <c r="D53" s="32" t="s">
        <v>152</v>
      </c>
      <c r="E53" s="38">
        <v>1000</v>
      </c>
    </row>
    <row r="54" spans="1:5" ht="210">
      <c r="A54" s="9">
        <f>A52+1</f>
        <v>46</v>
      </c>
      <c r="B54" s="19">
        <v>991</v>
      </c>
      <c r="C54" s="15" t="s">
        <v>96</v>
      </c>
      <c r="D54" s="32" t="s">
        <v>95</v>
      </c>
      <c r="E54" s="38">
        <v>6323.8</v>
      </c>
    </row>
    <row r="55" spans="1:5" ht="31.5">
      <c r="A55" s="9">
        <f t="shared" si="0"/>
        <v>47</v>
      </c>
      <c r="B55" s="19" t="s">
        <v>8</v>
      </c>
      <c r="C55" s="21" t="s">
        <v>31</v>
      </c>
      <c r="D55" s="36" t="s">
        <v>32</v>
      </c>
      <c r="E55" s="37">
        <f>E56+E72+E74+E76+E78</f>
        <v>376898.16000000003</v>
      </c>
    </row>
    <row r="56" spans="1:5" ht="45">
      <c r="A56" s="9">
        <f t="shared" si="0"/>
        <v>48</v>
      </c>
      <c r="B56" s="19" t="s">
        <v>8</v>
      </c>
      <c r="C56" s="21" t="s">
        <v>33</v>
      </c>
      <c r="D56" s="40" t="s">
        <v>34</v>
      </c>
      <c r="E56" s="38">
        <f t="shared" ref="E56" si="7">E57</f>
        <v>292053.76000000001</v>
      </c>
    </row>
    <row r="57" spans="1:5" ht="60">
      <c r="A57" s="9">
        <f t="shared" si="0"/>
        <v>49</v>
      </c>
      <c r="B57" s="19" t="s">
        <v>8</v>
      </c>
      <c r="C57" s="21" t="s">
        <v>35</v>
      </c>
      <c r="D57" s="40" t="s">
        <v>36</v>
      </c>
      <c r="E57" s="38">
        <f>SUM(E58:E71)</f>
        <v>292053.76000000001</v>
      </c>
    </row>
    <row r="58" spans="1:5" ht="195">
      <c r="A58" s="9">
        <f t="shared" si="0"/>
        <v>50</v>
      </c>
      <c r="B58" s="19">
        <v>991</v>
      </c>
      <c r="C58" s="21" t="s">
        <v>38</v>
      </c>
      <c r="D58" s="35" t="s">
        <v>124</v>
      </c>
      <c r="E58" s="38">
        <v>23422.6</v>
      </c>
    </row>
    <row r="59" spans="1:5" ht="195">
      <c r="A59" s="9">
        <f t="shared" si="0"/>
        <v>51</v>
      </c>
      <c r="B59" s="19">
        <v>991</v>
      </c>
      <c r="C59" s="21" t="s">
        <v>57</v>
      </c>
      <c r="D59" s="35" t="s">
        <v>125</v>
      </c>
      <c r="E59" s="38">
        <v>72.86</v>
      </c>
    </row>
    <row r="60" spans="1:5" ht="195">
      <c r="A60" s="9">
        <f t="shared" si="0"/>
        <v>52</v>
      </c>
      <c r="B60" s="19">
        <v>991</v>
      </c>
      <c r="C60" s="21" t="s">
        <v>63</v>
      </c>
      <c r="D60" s="35" t="s">
        <v>128</v>
      </c>
      <c r="E60" s="38">
        <v>31.9</v>
      </c>
    </row>
    <row r="61" spans="1:5" ht="195">
      <c r="A61" s="9">
        <f t="shared" si="0"/>
        <v>53</v>
      </c>
      <c r="B61" s="19">
        <v>991</v>
      </c>
      <c r="C61" s="21" t="s">
        <v>48</v>
      </c>
      <c r="D61" s="35" t="s">
        <v>129</v>
      </c>
      <c r="E61" s="38">
        <v>10881.2</v>
      </c>
    </row>
    <row r="62" spans="1:5" ht="135">
      <c r="A62" s="9">
        <f t="shared" si="0"/>
        <v>54</v>
      </c>
      <c r="B62" s="19">
        <v>991</v>
      </c>
      <c r="C62" s="21" t="s">
        <v>50</v>
      </c>
      <c r="D62" s="35" t="s">
        <v>130</v>
      </c>
      <c r="E62" s="38">
        <v>444.4</v>
      </c>
    </row>
    <row r="63" spans="1:5" ht="240">
      <c r="A63" s="9">
        <f t="shared" si="0"/>
        <v>55</v>
      </c>
      <c r="B63" s="19">
        <v>991</v>
      </c>
      <c r="C63" s="21" t="s">
        <v>52</v>
      </c>
      <c r="D63" s="35" t="s">
        <v>131</v>
      </c>
      <c r="E63" s="38">
        <v>705</v>
      </c>
    </row>
    <row r="64" spans="1:5" ht="180">
      <c r="A64" s="9">
        <f t="shared" si="0"/>
        <v>56</v>
      </c>
      <c r="B64" s="19">
        <v>991</v>
      </c>
      <c r="C64" s="21" t="s">
        <v>51</v>
      </c>
      <c r="D64" s="35" t="s">
        <v>132</v>
      </c>
      <c r="E64" s="38">
        <v>111.1</v>
      </c>
    </row>
    <row r="65" spans="1:5" ht="210">
      <c r="A65" s="9">
        <f t="shared" si="0"/>
        <v>57</v>
      </c>
      <c r="B65" s="19">
        <v>991</v>
      </c>
      <c r="C65" s="21" t="s">
        <v>49</v>
      </c>
      <c r="D65" s="35" t="s">
        <v>133</v>
      </c>
      <c r="E65" s="38">
        <v>1106.5999999999999</v>
      </c>
    </row>
    <row r="66" spans="1:5" ht="300">
      <c r="A66" s="9">
        <f t="shared" si="0"/>
        <v>58</v>
      </c>
      <c r="B66" s="22">
        <v>991</v>
      </c>
      <c r="C66" s="21" t="s">
        <v>146</v>
      </c>
      <c r="D66" s="35" t="s">
        <v>134</v>
      </c>
      <c r="E66" s="38">
        <f>706.6-274</f>
        <v>432.6</v>
      </c>
    </row>
    <row r="67" spans="1:5" ht="375">
      <c r="A67" s="9">
        <f t="shared" si="0"/>
        <v>59</v>
      </c>
      <c r="B67" s="22">
        <v>991</v>
      </c>
      <c r="C67" s="21" t="s">
        <v>56</v>
      </c>
      <c r="D67" s="35" t="s">
        <v>135</v>
      </c>
      <c r="E67" s="38">
        <f>123690.3+1012.1</f>
        <v>124702.40000000001</v>
      </c>
    </row>
    <row r="68" spans="1:5" ht="225">
      <c r="A68" s="9">
        <f t="shared" si="0"/>
        <v>60</v>
      </c>
      <c r="B68" s="22">
        <v>991</v>
      </c>
      <c r="C68" s="21" t="s">
        <v>39</v>
      </c>
      <c r="D68" s="35" t="s">
        <v>136</v>
      </c>
      <c r="E68" s="38">
        <f>6899+1009</f>
        <v>7908</v>
      </c>
    </row>
    <row r="69" spans="1:5" ht="195">
      <c r="A69" s="9">
        <f t="shared" si="0"/>
        <v>61</v>
      </c>
      <c r="B69" s="22">
        <v>991</v>
      </c>
      <c r="C69" s="21" t="s">
        <v>37</v>
      </c>
      <c r="D69" s="35" t="s">
        <v>137</v>
      </c>
      <c r="E69" s="38">
        <v>44039.6</v>
      </c>
    </row>
    <row r="70" spans="1:5" ht="375">
      <c r="A70" s="9">
        <f t="shared" si="0"/>
        <v>62</v>
      </c>
      <c r="B70" s="22">
        <v>991</v>
      </c>
      <c r="C70" s="21" t="s">
        <v>55</v>
      </c>
      <c r="D70" s="35" t="s">
        <v>138</v>
      </c>
      <c r="E70" s="38">
        <f>77610.8+104.6</f>
        <v>77715.400000000009</v>
      </c>
    </row>
    <row r="71" spans="1:5" ht="150">
      <c r="A71" s="9">
        <f t="shared" si="0"/>
        <v>63</v>
      </c>
      <c r="B71" s="22">
        <v>991</v>
      </c>
      <c r="C71" s="21" t="s">
        <v>47</v>
      </c>
      <c r="D71" s="26" t="s">
        <v>0</v>
      </c>
      <c r="E71" s="38">
        <v>480.1</v>
      </c>
    </row>
    <row r="72" spans="1:5" ht="105">
      <c r="A72" s="9">
        <f t="shared" si="0"/>
        <v>64</v>
      </c>
      <c r="B72" s="22" t="s">
        <v>8</v>
      </c>
      <c r="C72" s="21" t="s">
        <v>40</v>
      </c>
      <c r="D72" s="31" t="s">
        <v>41</v>
      </c>
      <c r="E72" s="38">
        <f t="shared" ref="E72" si="8">E73</f>
        <v>3953.2</v>
      </c>
    </row>
    <row r="73" spans="1:5" ht="210">
      <c r="A73" s="9">
        <f t="shared" si="0"/>
        <v>65</v>
      </c>
      <c r="B73" s="22">
        <v>991</v>
      </c>
      <c r="C73" s="21" t="s">
        <v>42</v>
      </c>
      <c r="D73" s="35" t="s">
        <v>139</v>
      </c>
      <c r="E73" s="38">
        <f>4513.2-560</f>
        <v>3953.2</v>
      </c>
    </row>
    <row r="74" spans="1:5" ht="90">
      <c r="A74" s="9">
        <f t="shared" si="0"/>
        <v>66</v>
      </c>
      <c r="B74" s="22" t="s">
        <v>8</v>
      </c>
      <c r="C74" s="21" t="s">
        <v>144</v>
      </c>
      <c r="D74" s="31" t="s">
        <v>43</v>
      </c>
      <c r="E74" s="38">
        <f t="shared" ref="E74" si="9">E75</f>
        <v>9180</v>
      </c>
    </row>
    <row r="75" spans="1:5" ht="210">
      <c r="A75" s="9">
        <f t="shared" ref="A75:A81" si="10">A74+1</f>
        <v>67</v>
      </c>
      <c r="B75" s="22">
        <v>991</v>
      </c>
      <c r="C75" s="21" t="s">
        <v>145</v>
      </c>
      <c r="D75" s="35" t="s">
        <v>140</v>
      </c>
      <c r="E75" s="38">
        <v>9180</v>
      </c>
    </row>
    <row r="76" spans="1:5" ht="60">
      <c r="A76" s="9">
        <f t="shared" si="10"/>
        <v>68</v>
      </c>
      <c r="B76" s="22" t="s">
        <v>8</v>
      </c>
      <c r="C76" s="21" t="s">
        <v>44</v>
      </c>
      <c r="D76" s="31" t="s">
        <v>45</v>
      </c>
      <c r="E76" s="38">
        <f t="shared" ref="E76" si="11">E77</f>
        <v>2357.6999999999998</v>
      </c>
    </row>
    <row r="77" spans="1:5" ht="90">
      <c r="A77" s="9">
        <f t="shared" si="10"/>
        <v>69</v>
      </c>
      <c r="B77" s="22">
        <v>991</v>
      </c>
      <c r="C77" s="21" t="s">
        <v>46</v>
      </c>
      <c r="D77" s="35" t="s">
        <v>141</v>
      </c>
      <c r="E77" s="38">
        <v>2357.6999999999998</v>
      </c>
    </row>
    <row r="78" spans="1:5" ht="30">
      <c r="A78" s="9">
        <f t="shared" si="10"/>
        <v>70</v>
      </c>
      <c r="B78" s="10" t="s">
        <v>8</v>
      </c>
      <c r="C78" s="21" t="s">
        <v>147</v>
      </c>
      <c r="D78" s="31" t="s">
        <v>53</v>
      </c>
      <c r="E78" s="38">
        <f t="shared" ref="E78" si="12">E79</f>
        <v>69353.5</v>
      </c>
    </row>
    <row r="79" spans="1:5" ht="30">
      <c r="A79" s="9">
        <f t="shared" si="10"/>
        <v>71</v>
      </c>
      <c r="B79" s="10" t="s">
        <v>8</v>
      </c>
      <c r="C79" s="21" t="s">
        <v>148</v>
      </c>
      <c r="D79" s="31" t="s">
        <v>54</v>
      </c>
      <c r="E79" s="38">
        <f t="shared" ref="E79" si="13">E80+E81</f>
        <v>69353.5</v>
      </c>
    </row>
    <row r="80" spans="1:5" ht="375">
      <c r="A80" s="9">
        <f t="shared" si="10"/>
        <v>72</v>
      </c>
      <c r="B80" s="22">
        <v>991</v>
      </c>
      <c r="C80" s="21" t="s">
        <v>149</v>
      </c>
      <c r="D80" s="35" t="s">
        <v>126</v>
      </c>
      <c r="E80" s="38">
        <v>39856.9</v>
      </c>
    </row>
    <row r="81" spans="1:5" ht="375">
      <c r="A81" s="9">
        <f t="shared" si="10"/>
        <v>73</v>
      </c>
      <c r="B81" s="22">
        <v>991</v>
      </c>
      <c r="C81" s="21" t="s">
        <v>150</v>
      </c>
      <c r="D81" s="35" t="s">
        <v>127</v>
      </c>
      <c r="E81" s="38">
        <v>29496.6</v>
      </c>
    </row>
  </sheetData>
  <mergeCells count="3">
    <mergeCell ref="A1:E1"/>
    <mergeCell ref="A3:E3"/>
    <mergeCell ref="A5:E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7 краевые 2017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А. Богославская</dc:creator>
  <cp:lastModifiedBy>Марина А. Богославская</cp:lastModifiedBy>
  <cp:lastPrinted>2017-11-21T06:03:26Z</cp:lastPrinted>
  <dcterms:created xsi:type="dcterms:W3CDTF">2015-10-23T07:06:38Z</dcterms:created>
  <dcterms:modified xsi:type="dcterms:W3CDTF">2017-11-21T06:06:38Z</dcterms:modified>
</cp:coreProperties>
</file>