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7 краевые 2018" sheetId="3" r:id="rId1"/>
    <sheet name="динамика" sheetId="4" r:id="rId2"/>
  </sheets>
  <definedNames>
    <definedName name="_xlnm.Print_Titles" localSheetId="0">'Приложение 7 краевые 2018'!$18:$18</definedName>
  </definedNames>
  <calcPr calcId="124519"/>
</workbook>
</file>

<file path=xl/calcChain.xml><?xml version="1.0" encoding="utf-8"?>
<calcChain xmlns="http://schemas.openxmlformats.org/spreadsheetml/2006/main">
  <c r="K45" i="3"/>
  <c r="K50"/>
  <c r="K49"/>
  <c r="K60"/>
  <c r="K51"/>
  <c r="K53"/>
  <c r="K56"/>
  <c r="K48"/>
  <c r="K59"/>
  <c r="K47"/>
  <c r="K54"/>
  <c r="K33" i="4"/>
  <c r="A26" i="3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L17" i="4"/>
  <c r="L15"/>
  <c r="L14"/>
  <c r="K9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22"/>
  <c r="K21"/>
  <c r="L10"/>
  <c r="L11"/>
  <c r="L12"/>
  <c r="L13"/>
  <c r="L16"/>
  <c r="L18"/>
  <c r="L19"/>
  <c r="L20"/>
  <c r="L9"/>
  <c r="L7"/>
  <c r="K8"/>
  <c r="J8"/>
  <c r="J6" s="1"/>
  <c r="J21"/>
  <c r="K6" l="1"/>
  <c r="L21"/>
  <c r="L8"/>
  <c r="K26" i="3"/>
  <c r="L6" i="4" l="1"/>
  <c r="K31" i="3"/>
  <c r="K28" l="1"/>
  <c r="K68"/>
  <c r="K66"/>
  <c r="K64"/>
  <c r="K62"/>
  <c r="K44"/>
  <c r="K43" s="1"/>
  <c r="K30"/>
  <c r="K23"/>
  <c r="K22"/>
  <c r="K21" s="1"/>
  <c r="A19"/>
  <c r="A20" s="1"/>
  <c r="A21" s="1"/>
  <c r="A22" s="1"/>
  <c r="A23" s="1"/>
  <c r="A24" s="1"/>
  <c r="A25" s="1"/>
  <c r="K25" l="1"/>
  <c r="K42"/>
  <c r="K20" l="1"/>
  <c r="K19" s="1"/>
</calcChain>
</file>

<file path=xl/sharedStrings.xml><?xml version="1.0" encoding="utf-8"?>
<sst xmlns="http://schemas.openxmlformats.org/spreadsheetml/2006/main" count="846" uniqueCount="135">
  <si>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</si>
  <si>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</si>
  <si>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</si>
  <si>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</si>
  <si>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</si>
  <si>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</si>
  <si>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</si>
  <si>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</si>
  <si>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</si>
  <si>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</si>
  <si>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</si>
  <si>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</si>
  <si>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</si>
  <si>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</si>
  <si>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</si>
  <si>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</si>
  <si>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</si>
  <si>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</si>
  <si>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</si>
  <si>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</si>
  <si>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</si>
  <si>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</si>
  <si>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</si>
  <si>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</si>
  <si>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</si>
  <si>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</si>
  <si>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</si>
  <si>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</si>
  <si>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</si>
  <si>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</si>
  <si>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</si>
  <si>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</si>
  <si>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</si>
  <si>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</si>
  <si>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</si>
  <si>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</si>
  <si>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</si>
  <si>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</si>
  <si>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</si>
  <si>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</si>
  <si>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</si>
  <si>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</si>
  <si>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</si>
  <si>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</si>
  <si>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</si>
  <si>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</si>
  <si>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</si>
  <si>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</si>
  <si>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</si>
  <si>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</si>
  <si>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</si>
  <si>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</si>
  <si>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</si>
  <si>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</si>
  <si>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</si>
  <si>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</si>
  <si>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</si>
  <si>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</si>
  <si>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</si>
  <si>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</si>
  <si>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</si>
  <si>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</si>
  <si>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</si>
  <si>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</si>
  <si>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</si>
  <si>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</si>
  <si>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</si>
  <si>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</si>
  <si>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</si>
  <si>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</si>
  <si>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</si>
  <si>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</si>
  <si>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</si>
  <si>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</si>
  <si>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</si>
  <si>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</si>
  <si>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</si>
  <si>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</si>
  <si>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</si>
  <si>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</si>
  <si>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</si>
  <si>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</si>
  <si>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</si>
  <si>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</si>
  <si>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</si>
  <si>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</si>
  <si>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</si>
  <si>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</si>
  <si>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</si>
  <si>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</si>
  <si>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</si>
  <si>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</si>
  <si>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</si>
  <si>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</si>
  <si>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</si>
  <si>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</si>
  <si>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</si>
  <si>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</si>
  <si>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</si>
  <si>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</si>
  <si>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</si>
  <si>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</si>
  <si>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</si>
  <si>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</si>
  <si>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</si>
  <si>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</si>
  <si>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</si>
  <si>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</si>
  <si>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</si>
  <si>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</si>
  <si>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</si>
  <si>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</si>
  <si>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</si>
  <si>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</si>
  <si>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</si>
  <si>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</si>
  <si>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</si>
  <si>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</si>
  <si>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Решение ГС №  
от 30.01.2018</t>
  </si>
  <si>
    <t xml:space="preserve">корректировка №1
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</si>
  <si>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</si>
  <si>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</si>
  <si>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</si>
  <si>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</si>
  <si>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</si>
  <si>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</si>
  <si>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</si>
  <si>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 к решению Дивногорского городского Совета депутатовот </t>
  </si>
  <si>
    <t xml:space="preserve">в  решение  Дивногорского городского Совета  депутатов </t>
  </si>
  <si>
    <t xml:space="preserve">  от  19 декабря  2017  г.  № 23-191-ГС "О бюджете города </t>
  </si>
  <si>
    <t>Дивногорска на 2018 год и плановый  период 2019-2020 годов"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</si>
  <si>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19 декабря  2017г. № 23 -191-ГС</t>
    </r>
  </si>
  <si>
    <t>Приложение 6</t>
  </si>
  <si>
    <t xml:space="preserve">от 30  января 2018 г. № 24 -  - ГС"О  внесении  изменений  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</si>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</sst>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4" fillId="2" borderId="1" xfId="2" applyNumberFormat="1" applyFont="1" applyFill="1" applyBorder="1" applyAlignment="1">
      <alignment horizontal="left" vertical="top" wrapText="1"/>
    </xf>
    <xf numFmtId="0" fontId="5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" fontId="9" fillId="2" borderId="1" xfId="0" applyNumberFormat="1" applyFont="1" applyFill="1" applyBorder="1" applyAlignment="1">
      <alignment horizontal="left" vertical="top"/>
    </xf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view="pageBreakPreview" topLeftCell="A52" zoomScale="106" zoomScaleSheetLayoutView="106" workbookViewId="0">
      <selection activeCell="N52" sqref="N52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43" style="17" customWidth="1"/>
    <col min="11" max="11" width="11.42578125" customWidth="1"/>
  </cols>
  <sheetData>
    <row r="1" spans="1:11" s="1" customFormat="1">
      <c r="J1" s="17"/>
    </row>
    <row r="2" spans="1:11" s="1" customFormat="1" ht="15.75">
      <c r="J2" s="17"/>
      <c r="K2" s="42" t="s">
        <v>132</v>
      </c>
    </row>
    <row r="3" spans="1:11" s="1" customFormat="1" ht="15.75">
      <c r="J3" s="17"/>
      <c r="K3" s="41" t="s">
        <v>127</v>
      </c>
    </row>
    <row r="4" spans="1:11" s="1" customFormat="1" ht="15.75">
      <c r="J4" s="17"/>
      <c r="K4" s="41" t="s">
        <v>133</v>
      </c>
    </row>
    <row r="5" spans="1:11" s="1" customFormat="1" ht="15.75">
      <c r="J5" s="17"/>
      <c r="K5" s="41" t="s">
        <v>128</v>
      </c>
    </row>
    <row r="6" spans="1:11" s="1" customFormat="1" ht="15.75">
      <c r="J6" s="17"/>
      <c r="K6" s="41" t="s">
        <v>129</v>
      </c>
    </row>
    <row r="7" spans="1:11" s="1" customFormat="1" ht="15.75">
      <c r="J7" s="17"/>
      <c r="K7" s="41" t="s">
        <v>130</v>
      </c>
    </row>
    <row r="8" spans="1:11" s="1" customFormat="1" ht="15" customHeight="1">
      <c r="A8" s="44" t="s">
        <v>131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s="1" customFormat="1" ht="15" customHeight="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s="1" customFormat="1" ht="15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s="1" customFormat="1" ht="15" customHeight="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s="1" customFormat="1" ht="15.75">
      <c r="A12" s="2"/>
      <c r="B12" s="2"/>
      <c r="C12" s="2"/>
      <c r="D12" s="2"/>
      <c r="E12" s="2"/>
      <c r="F12" s="2"/>
      <c r="G12" s="2"/>
      <c r="H12" s="2"/>
      <c r="I12" s="2"/>
      <c r="J12" s="11"/>
      <c r="K12" s="2"/>
    </row>
    <row r="13" spans="1:11" s="1" customFormat="1" ht="40.5" customHeight="1">
      <c r="A13" s="2"/>
      <c r="B13" s="45" t="s">
        <v>10</v>
      </c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15.75">
      <c r="A14" s="3"/>
      <c r="B14" s="3"/>
      <c r="C14" s="3"/>
      <c r="D14" s="3"/>
      <c r="E14" s="3"/>
      <c r="F14" s="3"/>
      <c r="G14" s="3"/>
      <c r="H14" s="3"/>
      <c r="I14" s="3"/>
      <c r="J14" s="12"/>
      <c r="K14" s="3" t="s">
        <v>100</v>
      </c>
    </row>
    <row r="15" spans="1:11" ht="21.75" customHeight="1">
      <c r="A15" s="47" t="s">
        <v>30</v>
      </c>
      <c r="B15" s="50" t="s">
        <v>31</v>
      </c>
      <c r="C15" s="51"/>
      <c r="D15" s="51"/>
      <c r="E15" s="51"/>
      <c r="F15" s="51"/>
      <c r="G15" s="51"/>
      <c r="H15" s="51"/>
      <c r="I15" s="52"/>
      <c r="J15" s="53" t="s">
        <v>32</v>
      </c>
      <c r="K15" s="46" t="s">
        <v>36</v>
      </c>
    </row>
    <row r="16" spans="1:11" ht="50.25" customHeight="1">
      <c r="A16" s="48"/>
      <c r="B16" s="56" t="s">
        <v>33</v>
      </c>
      <c r="C16" s="57" t="s">
        <v>34</v>
      </c>
      <c r="D16" s="57"/>
      <c r="E16" s="57"/>
      <c r="F16" s="57"/>
      <c r="G16" s="57"/>
      <c r="H16" s="57" t="s">
        <v>35</v>
      </c>
      <c r="I16" s="57"/>
      <c r="J16" s="54"/>
      <c r="K16" s="46"/>
    </row>
    <row r="17" spans="1:11" ht="94.5" customHeight="1">
      <c r="A17" s="49"/>
      <c r="B17" s="56"/>
      <c r="C17" s="8" t="s">
        <v>37</v>
      </c>
      <c r="D17" s="8" t="s">
        <v>38</v>
      </c>
      <c r="E17" s="8" t="s">
        <v>39</v>
      </c>
      <c r="F17" s="8" t="s">
        <v>40</v>
      </c>
      <c r="G17" s="9" t="s">
        <v>41</v>
      </c>
      <c r="H17" s="9" t="s">
        <v>42</v>
      </c>
      <c r="I17" s="10" t="s">
        <v>43</v>
      </c>
      <c r="J17" s="55"/>
      <c r="K17" s="46"/>
    </row>
    <row r="18" spans="1:11">
      <c r="A18" s="18"/>
      <c r="B18" s="19" t="s">
        <v>44</v>
      </c>
      <c r="C18" s="19" t="s">
        <v>45</v>
      </c>
      <c r="D18" s="19" t="s">
        <v>46</v>
      </c>
      <c r="E18" s="19" t="s">
        <v>47</v>
      </c>
      <c r="F18" s="19" t="s">
        <v>48</v>
      </c>
      <c r="G18" s="19" t="s">
        <v>49</v>
      </c>
      <c r="H18" s="19" t="s">
        <v>50</v>
      </c>
      <c r="I18" s="19" t="s">
        <v>51</v>
      </c>
      <c r="J18" s="20">
        <v>9</v>
      </c>
      <c r="K18" s="21">
        <v>10</v>
      </c>
    </row>
    <row r="19" spans="1:11" ht="27" customHeight="1">
      <c r="A19" s="43">
        <f t="shared" ref="A19:A69" si="0">A18+1</f>
        <v>1</v>
      </c>
      <c r="B19" s="4" t="s">
        <v>52</v>
      </c>
      <c r="C19" s="4" t="s">
        <v>45</v>
      </c>
      <c r="D19" s="4" t="s">
        <v>53</v>
      </c>
      <c r="E19" s="4" t="s">
        <v>53</v>
      </c>
      <c r="F19" s="4" t="s">
        <v>52</v>
      </c>
      <c r="G19" s="4" t="s">
        <v>53</v>
      </c>
      <c r="H19" s="4" t="s">
        <v>54</v>
      </c>
      <c r="I19" s="4" t="s">
        <v>52</v>
      </c>
      <c r="J19" s="13" t="s">
        <v>0</v>
      </c>
      <c r="K19" s="5">
        <f t="shared" ref="K19" si="1">K20</f>
        <v>467756.01000000007</v>
      </c>
    </row>
    <row r="20" spans="1:11" ht="65.25" customHeight="1">
      <c r="A20" s="43">
        <f t="shared" si="0"/>
        <v>2</v>
      </c>
      <c r="B20" s="4" t="s">
        <v>52</v>
      </c>
      <c r="C20" s="4" t="s">
        <v>45</v>
      </c>
      <c r="D20" s="4" t="s">
        <v>55</v>
      </c>
      <c r="E20" s="4" t="s">
        <v>53</v>
      </c>
      <c r="F20" s="4" t="s">
        <v>52</v>
      </c>
      <c r="G20" s="4" t="s">
        <v>53</v>
      </c>
      <c r="H20" s="4" t="s">
        <v>54</v>
      </c>
      <c r="I20" s="4" t="s">
        <v>52</v>
      </c>
      <c r="J20" s="13" t="s">
        <v>56</v>
      </c>
      <c r="K20" s="5">
        <f>K21+K25+K42</f>
        <v>467756.01000000007</v>
      </c>
    </row>
    <row r="21" spans="1:11" ht="31.5" customHeight="1">
      <c r="A21" s="43">
        <f t="shared" si="0"/>
        <v>3</v>
      </c>
      <c r="B21" s="4" t="s">
        <v>52</v>
      </c>
      <c r="C21" s="4" t="s">
        <v>45</v>
      </c>
      <c r="D21" s="4" t="s">
        <v>55</v>
      </c>
      <c r="E21" s="4" t="s">
        <v>114</v>
      </c>
      <c r="F21" s="4" t="s">
        <v>52</v>
      </c>
      <c r="G21" s="4" t="s">
        <v>53</v>
      </c>
      <c r="H21" s="4" t="s">
        <v>54</v>
      </c>
      <c r="I21" s="4" t="s">
        <v>57</v>
      </c>
      <c r="J21" s="13" t="s">
        <v>1</v>
      </c>
      <c r="K21" s="5">
        <f t="shared" ref="K21" si="2">K22</f>
        <v>4815.3</v>
      </c>
    </row>
    <row r="22" spans="1:11" ht="47.25">
      <c r="A22" s="43">
        <f t="shared" si="0"/>
        <v>4</v>
      </c>
      <c r="B22" s="4" t="s">
        <v>52</v>
      </c>
      <c r="C22" s="4" t="s">
        <v>45</v>
      </c>
      <c r="D22" s="4" t="s">
        <v>55</v>
      </c>
      <c r="E22" s="4" t="s">
        <v>114</v>
      </c>
      <c r="F22" s="4" t="s">
        <v>58</v>
      </c>
      <c r="G22" s="4" t="s">
        <v>59</v>
      </c>
      <c r="H22" s="4" t="s">
        <v>54</v>
      </c>
      <c r="I22" s="4" t="s">
        <v>57</v>
      </c>
      <c r="J22" s="14" t="s">
        <v>2</v>
      </c>
      <c r="K22" s="6">
        <f>K24</f>
        <v>4815.3</v>
      </c>
    </row>
    <row r="23" spans="1:11" ht="34.5" customHeight="1">
      <c r="A23" s="43">
        <f t="shared" si="0"/>
        <v>5</v>
      </c>
      <c r="B23" s="4" t="s">
        <v>60</v>
      </c>
      <c r="C23" s="4" t="s">
        <v>45</v>
      </c>
      <c r="D23" s="4" t="s">
        <v>55</v>
      </c>
      <c r="E23" s="4" t="s">
        <v>114</v>
      </c>
      <c r="F23" s="4" t="s">
        <v>58</v>
      </c>
      <c r="G23" s="4" t="s">
        <v>59</v>
      </c>
      <c r="H23" s="4" t="s">
        <v>54</v>
      </c>
      <c r="I23" s="4" t="s">
        <v>57</v>
      </c>
      <c r="J23" s="15" t="s">
        <v>2</v>
      </c>
      <c r="K23" s="6">
        <f t="shared" ref="K23" si="3">K24</f>
        <v>4815.3</v>
      </c>
    </row>
    <row r="24" spans="1:11" ht="173.25" customHeight="1">
      <c r="A24" s="43">
        <f t="shared" si="0"/>
        <v>6</v>
      </c>
      <c r="B24" s="4" t="s">
        <v>60</v>
      </c>
      <c r="C24" s="4" t="s">
        <v>45</v>
      </c>
      <c r="D24" s="4" t="s">
        <v>55</v>
      </c>
      <c r="E24" s="4" t="s">
        <v>114</v>
      </c>
      <c r="F24" s="4" t="s">
        <v>58</v>
      </c>
      <c r="G24" s="4" t="s">
        <v>59</v>
      </c>
      <c r="H24" s="4" t="s">
        <v>61</v>
      </c>
      <c r="I24" s="4" t="s">
        <v>57</v>
      </c>
      <c r="J24" s="7" t="s">
        <v>62</v>
      </c>
      <c r="K24" s="6">
        <v>4815.3</v>
      </c>
    </row>
    <row r="25" spans="1:11" ht="50.25" customHeight="1">
      <c r="A25" s="43">
        <f t="shared" si="0"/>
        <v>7</v>
      </c>
      <c r="B25" s="4" t="s">
        <v>52</v>
      </c>
      <c r="C25" s="4" t="s">
        <v>45</v>
      </c>
      <c r="D25" s="4" t="s">
        <v>55</v>
      </c>
      <c r="E25" s="4" t="s">
        <v>63</v>
      </c>
      <c r="F25" s="4" t="s">
        <v>52</v>
      </c>
      <c r="G25" s="4" t="s">
        <v>53</v>
      </c>
      <c r="H25" s="4" t="s">
        <v>54</v>
      </c>
      <c r="I25" s="4" t="s">
        <v>57</v>
      </c>
      <c r="J25" s="13" t="s">
        <v>3</v>
      </c>
      <c r="K25" s="5">
        <f>K28+K30+K26</f>
        <v>67126.399999999994</v>
      </c>
    </row>
    <row r="26" spans="1:11" s="1" customFormat="1" ht="34.5" customHeight="1">
      <c r="A26" s="43">
        <f t="shared" si="0"/>
        <v>8</v>
      </c>
      <c r="B26" s="4" t="s">
        <v>52</v>
      </c>
      <c r="C26" s="4" t="s">
        <v>45</v>
      </c>
      <c r="D26" s="4" t="s">
        <v>55</v>
      </c>
      <c r="E26" s="4" t="s">
        <v>93</v>
      </c>
      <c r="F26" s="4" t="s">
        <v>117</v>
      </c>
      <c r="G26" s="4" t="s">
        <v>53</v>
      </c>
      <c r="H26" s="4" t="s">
        <v>54</v>
      </c>
      <c r="I26" s="4" t="s">
        <v>57</v>
      </c>
      <c r="J26" s="31" t="s">
        <v>115</v>
      </c>
      <c r="K26" s="6">
        <f>K27</f>
        <v>87.4</v>
      </c>
    </row>
    <row r="27" spans="1:11" s="1" customFormat="1" ht="31.5">
      <c r="A27" s="43">
        <f t="shared" si="0"/>
        <v>9</v>
      </c>
      <c r="B27" s="4" t="s">
        <v>60</v>
      </c>
      <c r="C27" s="4" t="s">
        <v>45</v>
      </c>
      <c r="D27" s="4" t="s">
        <v>55</v>
      </c>
      <c r="E27" s="4" t="s">
        <v>93</v>
      </c>
      <c r="F27" s="4" t="s">
        <v>117</v>
      </c>
      <c r="G27" s="4" t="s">
        <v>59</v>
      </c>
      <c r="H27" s="4" t="s">
        <v>54</v>
      </c>
      <c r="I27" s="4" t="s">
        <v>57</v>
      </c>
      <c r="J27" s="34" t="s">
        <v>116</v>
      </c>
      <c r="K27" s="6">
        <v>87.4</v>
      </c>
    </row>
    <row r="28" spans="1:11" s="1" customFormat="1" ht="78.75" customHeight="1">
      <c r="A28" s="43">
        <f t="shared" si="0"/>
        <v>10</v>
      </c>
      <c r="B28" s="4" t="s">
        <v>52</v>
      </c>
      <c r="C28" s="4" t="s">
        <v>45</v>
      </c>
      <c r="D28" s="4" t="s">
        <v>55</v>
      </c>
      <c r="E28" s="4" t="s">
        <v>93</v>
      </c>
      <c r="F28" s="4" t="s">
        <v>94</v>
      </c>
      <c r="G28" s="4" t="s">
        <v>53</v>
      </c>
      <c r="H28" s="4" t="s">
        <v>54</v>
      </c>
      <c r="I28" s="4" t="s">
        <v>57</v>
      </c>
      <c r="J28" s="15" t="s">
        <v>95</v>
      </c>
      <c r="K28" s="6">
        <f>K29</f>
        <v>19760.099999999999</v>
      </c>
    </row>
    <row r="29" spans="1:11" s="1" customFormat="1" ht="81" customHeight="1">
      <c r="A29" s="43">
        <f t="shared" si="0"/>
        <v>11</v>
      </c>
      <c r="B29" s="4" t="s">
        <v>60</v>
      </c>
      <c r="C29" s="4" t="s">
        <v>45</v>
      </c>
      <c r="D29" s="4" t="s">
        <v>55</v>
      </c>
      <c r="E29" s="4" t="s">
        <v>93</v>
      </c>
      <c r="F29" s="4" t="s">
        <v>94</v>
      </c>
      <c r="G29" s="4" t="s">
        <v>59</v>
      </c>
      <c r="H29" s="4" t="s">
        <v>54</v>
      </c>
      <c r="I29" s="4" t="s">
        <v>57</v>
      </c>
      <c r="J29" s="7" t="s">
        <v>108</v>
      </c>
      <c r="K29" s="6">
        <v>19760.099999999999</v>
      </c>
    </row>
    <row r="30" spans="1:11" ht="20.25" customHeight="1">
      <c r="A30" s="43">
        <f t="shared" si="0"/>
        <v>12</v>
      </c>
      <c r="B30" s="4" t="s">
        <v>52</v>
      </c>
      <c r="C30" s="4" t="s">
        <v>45</v>
      </c>
      <c r="D30" s="4" t="s">
        <v>55</v>
      </c>
      <c r="E30" s="4" t="s">
        <v>64</v>
      </c>
      <c r="F30" s="4" t="s">
        <v>65</v>
      </c>
      <c r="G30" s="4" t="s">
        <v>53</v>
      </c>
      <c r="H30" s="4" t="s">
        <v>54</v>
      </c>
      <c r="I30" s="4" t="s">
        <v>57</v>
      </c>
      <c r="J30" s="15" t="s">
        <v>5</v>
      </c>
      <c r="K30" s="6">
        <f t="shared" ref="K30" si="4">K31</f>
        <v>47278.900000000009</v>
      </c>
    </row>
    <row r="31" spans="1:11" ht="31.5">
      <c r="A31" s="43">
        <f t="shared" si="0"/>
        <v>13</v>
      </c>
      <c r="B31" s="4" t="s">
        <v>52</v>
      </c>
      <c r="C31" s="4" t="s">
        <v>45</v>
      </c>
      <c r="D31" s="4" t="s">
        <v>55</v>
      </c>
      <c r="E31" s="4" t="s">
        <v>64</v>
      </c>
      <c r="F31" s="4" t="s">
        <v>65</v>
      </c>
      <c r="G31" s="4" t="s">
        <v>59</v>
      </c>
      <c r="H31" s="4" t="s">
        <v>54</v>
      </c>
      <c r="I31" s="4" t="s">
        <v>57</v>
      </c>
      <c r="J31" s="15" t="s">
        <v>4</v>
      </c>
      <c r="K31" s="6">
        <f>SUM(K32:K41)</f>
        <v>47278.900000000009</v>
      </c>
    </row>
    <row r="32" spans="1:11" s="1" customFormat="1" ht="110.25">
      <c r="A32" s="43">
        <f t="shared" si="0"/>
        <v>14</v>
      </c>
      <c r="B32" s="22" t="s">
        <v>60</v>
      </c>
      <c r="C32" s="22" t="s">
        <v>45</v>
      </c>
      <c r="D32" s="22" t="s">
        <v>55</v>
      </c>
      <c r="E32" s="22" t="s">
        <v>64</v>
      </c>
      <c r="F32" s="22" t="s">
        <v>65</v>
      </c>
      <c r="G32" s="22" t="s">
        <v>59</v>
      </c>
      <c r="H32" s="22" t="s">
        <v>105</v>
      </c>
      <c r="I32" s="22" t="s">
        <v>57</v>
      </c>
      <c r="J32" s="23" t="s">
        <v>102</v>
      </c>
      <c r="K32" s="24">
        <v>8037.6</v>
      </c>
    </row>
    <row r="33" spans="1:11" s="1" customFormat="1" ht="221.25" customHeight="1">
      <c r="A33" s="43">
        <f t="shared" si="0"/>
        <v>15</v>
      </c>
      <c r="B33" s="22" t="s">
        <v>60</v>
      </c>
      <c r="C33" s="22" t="s">
        <v>45</v>
      </c>
      <c r="D33" s="22" t="s">
        <v>55</v>
      </c>
      <c r="E33" s="22" t="s">
        <v>64</v>
      </c>
      <c r="F33" s="22" t="s">
        <v>65</v>
      </c>
      <c r="G33" s="22" t="s">
        <v>59</v>
      </c>
      <c r="H33" s="22" t="s">
        <v>106</v>
      </c>
      <c r="I33" s="22" t="s">
        <v>57</v>
      </c>
      <c r="J33" s="23" t="s">
        <v>103</v>
      </c>
      <c r="K33" s="24">
        <v>1940.2</v>
      </c>
    </row>
    <row r="34" spans="1:11" s="1" customFormat="1" ht="126">
      <c r="A34" s="43">
        <f t="shared" si="0"/>
        <v>16</v>
      </c>
      <c r="B34" s="22" t="s">
        <v>60</v>
      </c>
      <c r="C34" s="22" t="s">
        <v>45</v>
      </c>
      <c r="D34" s="22" t="s">
        <v>55</v>
      </c>
      <c r="E34" s="22" t="s">
        <v>64</v>
      </c>
      <c r="F34" s="22" t="s">
        <v>65</v>
      </c>
      <c r="G34" s="22" t="s">
        <v>59</v>
      </c>
      <c r="H34" s="22" t="s">
        <v>107</v>
      </c>
      <c r="I34" s="22" t="s">
        <v>57</v>
      </c>
      <c r="J34" s="23" t="s">
        <v>104</v>
      </c>
      <c r="K34" s="24">
        <v>6485</v>
      </c>
    </row>
    <row r="35" spans="1:11" s="1" customFormat="1" ht="159" customHeight="1">
      <c r="A35" s="43">
        <f t="shared" si="0"/>
        <v>17</v>
      </c>
      <c r="B35" s="4" t="s">
        <v>60</v>
      </c>
      <c r="C35" s="4" t="s">
        <v>45</v>
      </c>
      <c r="D35" s="4" t="s">
        <v>55</v>
      </c>
      <c r="E35" s="4" t="s">
        <v>64</v>
      </c>
      <c r="F35" s="4" t="s">
        <v>65</v>
      </c>
      <c r="G35" s="4" t="s">
        <v>59</v>
      </c>
      <c r="H35" s="4" t="s">
        <v>120</v>
      </c>
      <c r="I35" s="4" t="s">
        <v>57</v>
      </c>
      <c r="J35" s="7" t="s">
        <v>121</v>
      </c>
      <c r="K35" s="6">
        <v>90.2</v>
      </c>
    </row>
    <row r="36" spans="1:11" s="1" customFormat="1" ht="204" customHeight="1">
      <c r="A36" s="43">
        <f t="shared" si="0"/>
        <v>18</v>
      </c>
      <c r="B36" s="4" t="s">
        <v>60</v>
      </c>
      <c r="C36" s="4" t="s">
        <v>45</v>
      </c>
      <c r="D36" s="4" t="s">
        <v>55</v>
      </c>
      <c r="E36" s="4" t="s">
        <v>64</v>
      </c>
      <c r="F36" s="4" t="s">
        <v>65</v>
      </c>
      <c r="G36" s="4" t="s">
        <v>59</v>
      </c>
      <c r="H36" s="4" t="s">
        <v>122</v>
      </c>
      <c r="I36" s="4" t="s">
        <v>57</v>
      </c>
      <c r="J36" s="7" t="s">
        <v>126</v>
      </c>
      <c r="K36" s="6">
        <v>620</v>
      </c>
    </row>
    <row r="37" spans="1:11" ht="126">
      <c r="A37" s="43">
        <f t="shared" si="0"/>
        <v>19</v>
      </c>
      <c r="B37" s="22" t="s">
        <v>60</v>
      </c>
      <c r="C37" s="22" t="s">
        <v>45</v>
      </c>
      <c r="D37" s="22" t="s">
        <v>55</v>
      </c>
      <c r="E37" s="22" t="s">
        <v>64</v>
      </c>
      <c r="F37" s="22" t="s">
        <v>65</v>
      </c>
      <c r="G37" s="22" t="s">
        <v>59</v>
      </c>
      <c r="H37" s="22" t="s">
        <v>66</v>
      </c>
      <c r="I37" s="22" t="s">
        <v>57</v>
      </c>
      <c r="J37" s="23" t="s">
        <v>11</v>
      </c>
      <c r="K37" s="24">
        <v>825.9</v>
      </c>
    </row>
    <row r="38" spans="1:11" s="1" customFormat="1" ht="141.75">
      <c r="A38" s="43">
        <f t="shared" si="0"/>
        <v>20</v>
      </c>
      <c r="B38" s="22" t="s">
        <v>60</v>
      </c>
      <c r="C38" s="22" t="s">
        <v>45</v>
      </c>
      <c r="D38" s="22" t="s">
        <v>55</v>
      </c>
      <c r="E38" s="22" t="s">
        <v>64</v>
      </c>
      <c r="F38" s="22" t="s">
        <v>65</v>
      </c>
      <c r="G38" s="22" t="s">
        <v>59</v>
      </c>
      <c r="H38" s="22" t="s">
        <v>123</v>
      </c>
      <c r="I38" s="22" t="s">
        <v>57</v>
      </c>
      <c r="J38" s="23" t="s">
        <v>124</v>
      </c>
      <c r="K38" s="24">
        <v>236.9</v>
      </c>
    </row>
    <row r="39" spans="1:11" s="1" customFormat="1" ht="141.75">
      <c r="A39" s="43">
        <f t="shared" si="0"/>
        <v>21</v>
      </c>
      <c r="B39" s="22" t="s">
        <v>60</v>
      </c>
      <c r="C39" s="22" t="s">
        <v>45</v>
      </c>
      <c r="D39" s="22" t="s">
        <v>55</v>
      </c>
      <c r="E39" s="22" t="s">
        <v>64</v>
      </c>
      <c r="F39" s="22" t="s">
        <v>65</v>
      </c>
      <c r="G39" s="22" t="s">
        <v>59</v>
      </c>
      <c r="H39" s="22" t="s">
        <v>96</v>
      </c>
      <c r="I39" s="22" t="s">
        <v>57</v>
      </c>
      <c r="J39" s="25" t="s">
        <v>97</v>
      </c>
      <c r="K39" s="24">
        <v>17577.7</v>
      </c>
    </row>
    <row r="40" spans="1:11" s="1" customFormat="1" ht="152.25" customHeight="1">
      <c r="A40" s="43">
        <f t="shared" si="0"/>
        <v>22</v>
      </c>
      <c r="B40" s="22" t="s">
        <v>60</v>
      </c>
      <c r="C40" s="22" t="s">
        <v>45</v>
      </c>
      <c r="D40" s="22" t="s">
        <v>55</v>
      </c>
      <c r="E40" s="22" t="s">
        <v>64</v>
      </c>
      <c r="F40" s="22" t="s">
        <v>65</v>
      </c>
      <c r="G40" s="22" t="s">
        <v>59</v>
      </c>
      <c r="H40" s="22" t="s">
        <v>98</v>
      </c>
      <c r="I40" s="22" t="s">
        <v>57</v>
      </c>
      <c r="J40" s="23" t="s">
        <v>99</v>
      </c>
      <c r="K40" s="24">
        <v>11017.4</v>
      </c>
    </row>
    <row r="41" spans="1:11" ht="216.75" customHeight="1">
      <c r="A41" s="43">
        <f t="shared" si="0"/>
        <v>23</v>
      </c>
      <c r="B41" s="22" t="s">
        <v>60</v>
      </c>
      <c r="C41" s="22" t="s">
        <v>45</v>
      </c>
      <c r="D41" s="22" t="s">
        <v>55</v>
      </c>
      <c r="E41" s="22" t="s">
        <v>64</v>
      </c>
      <c r="F41" s="22" t="s">
        <v>65</v>
      </c>
      <c r="G41" s="22" t="s">
        <v>59</v>
      </c>
      <c r="H41" s="22" t="s">
        <v>67</v>
      </c>
      <c r="I41" s="22" t="s">
        <v>57</v>
      </c>
      <c r="J41" s="23" t="s">
        <v>12</v>
      </c>
      <c r="K41" s="24">
        <v>448</v>
      </c>
    </row>
    <row r="42" spans="1:11" ht="45" customHeight="1">
      <c r="A42" s="43">
        <f t="shared" si="0"/>
        <v>24</v>
      </c>
      <c r="B42" s="22" t="s">
        <v>52</v>
      </c>
      <c r="C42" s="22" t="s">
        <v>45</v>
      </c>
      <c r="D42" s="22" t="s">
        <v>55</v>
      </c>
      <c r="E42" s="22" t="s">
        <v>68</v>
      </c>
      <c r="F42" s="22" t="s">
        <v>52</v>
      </c>
      <c r="G42" s="22" t="s">
        <v>53</v>
      </c>
      <c r="H42" s="22" t="s">
        <v>54</v>
      </c>
      <c r="I42" s="22" t="s">
        <v>57</v>
      </c>
      <c r="J42" s="26" t="s">
        <v>101</v>
      </c>
      <c r="K42" s="27">
        <f>K43+K62+K64+K66+K68</f>
        <v>395814.31000000006</v>
      </c>
    </row>
    <row r="43" spans="1:11" ht="59.25" customHeight="1">
      <c r="A43" s="43">
        <f t="shared" si="0"/>
        <v>25</v>
      </c>
      <c r="B43" s="22" t="s">
        <v>52</v>
      </c>
      <c r="C43" s="22" t="s">
        <v>45</v>
      </c>
      <c r="D43" s="22" t="s">
        <v>55</v>
      </c>
      <c r="E43" s="22" t="s">
        <v>68</v>
      </c>
      <c r="F43" s="22" t="s">
        <v>69</v>
      </c>
      <c r="G43" s="22" t="s">
        <v>53</v>
      </c>
      <c r="H43" s="22" t="s">
        <v>54</v>
      </c>
      <c r="I43" s="22" t="s">
        <v>57</v>
      </c>
      <c r="J43" s="28" t="s">
        <v>6</v>
      </c>
      <c r="K43" s="27">
        <f t="shared" ref="K43" si="5">K44</f>
        <v>383696.21</v>
      </c>
    </row>
    <row r="44" spans="1:11" ht="59.25" customHeight="1">
      <c r="A44" s="43">
        <f t="shared" si="0"/>
        <v>26</v>
      </c>
      <c r="B44" s="22" t="s">
        <v>52</v>
      </c>
      <c r="C44" s="22" t="s">
        <v>45</v>
      </c>
      <c r="D44" s="22" t="s">
        <v>55</v>
      </c>
      <c r="E44" s="22" t="s">
        <v>68</v>
      </c>
      <c r="F44" s="22" t="s">
        <v>69</v>
      </c>
      <c r="G44" s="22" t="s">
        <v>59</v>
      </c>
      <c r="H44" s="22" t="s">
        <v>54</v>
      </c>
      <c r="I44" s="22" t="s">
        <v>57</v>
      </c>
      <c r="J44" s="28" t="s">
        <v>7</v>
      </c>
      <c r="K44" s="27">
        <f t="shared" ref="K44" si="6">SUM(K45:K61)</f>
        <v>383696.21</v>
      </c>
    </row>
    <row r="45" spans="1:11" ht="223.5" customHeight="1">
      <c r="A45" s="43">
        <f t="shared" si="0"/>
        <v>27</v>
      </c>
      <c r="B45" s="22" t="s">
        <v>60</v>
      </c>
      <c r="C45" s="22" t="s">
        <v>45</v>
      </c>
      <c r="D45" s="22" t="s">
        <v>55</v>
      </c>
      <c r="E45" s="22" t="s">
        <v>68</v>
      </c>
      <c r="F45" s="22" t="s">
        <v>69</v>
      </c>
      <c r="G45" s="22" t="s">
        <v>59</v>
      </c>
      <c r="H45" s="22" t="s">
        <v>70</v>
      </c>
      <c r="I45" s="22" t="s">
        <v>57</v>
      </c>
      <c r="J45" s="23" t="s">
        <v>134</v>
      </c>
      <c r="K45" s="24">
        <f>20935.6+6100.68</f>
        <v>27036.28</v>
      </c>
    </row>
    <row r="46" spans="1:11" ht="212.25" customHeight="1">
      <c r="A46" s="43">
        <f t="shared" si="0"/>
        <v>28</v>
      </c>
      <c r="B46" s="22" t="s">
        <v>60</v>
      </c>
      <c r="C46" s="22" t="s">
        <v>45</v>
      </c>
      <c r="D46" s="22" t="s">
        <v>55</v>
      </c>
      <c r="E46" s="22" t="s">
        <v>68</v>
      </c>
      <c r="F46" s="22" t="s">
        <v>69</v>
      </c>
      <c r="G46" s="22" t="s">
        <v>59</v>
      </c>
      <c r="H46" s="22" t="s">
        <v>71</v>
      </c>
      <c r="I46" s="22" t="s">
        <v>57</v>
      </c>
      <c r="J46" s="23" t="s">
        <v>29</v>
      </c>
      <c r="K46" s="24">
        <v>36.4</v>
      </c>
    </row>
    <row r="47" spans="1:11" ht="409.5" customHeight="1">
      <c r="A47" s="43">
        <f t="shared" si="0"/>
        <v>29</v>
      </c>
      <c r="B47" s="22" t="s">
        <v>60</v>
      </c>
      <c r="C47" s="22" t="s">
        <v>45</v>
      </c>
      <c r="D47" s="22" t="s">
        <v>55</v>
      </c>
      <c r="E47" s="22" t="s">
        <v>68</v>
      </c>
      <c r="F47" s="22" t="s">
        <v>69</v>
      </c>
      <c r="G47" s="22" t="s">
        <v>59</v>
      </c>
      <c r="H47" s="22" t="s">
        <v>72</v>
      </c>
      <c r="I47" s="22" t="s">
        <v>57</v>
      </c>
      <c r="J47" s="23" t="s">
        <v>28</v>
      </c>
      <c r="K47" s="24">
        <f>39286.9+1176.3</f>
        <v>40463.200000000004</v>
      </c>
    </row>
    <row r="48" spans="1:11" ht="395.25" customHeight="1">
      <c r="A48" s="43">
        <f t="shared" si="0"/>
        <v>30</v>
      </c>
      <c r="B48" s="4" t="s">
        <v>60</v>
      </c>
      <c r="C48" s="4" t="s">
        <v>45</v>
      </c>
      <c r="D48" s="4" t="s">
        <v>55</v>
      </c>
      <c r="E48" s="4" t="s">
        <v>68</v>
      </c>
      <c r="F48" s="4" t="s">
        <v>69</v>
      </c>
      <c r="G48" s="4" t="s">
        <v>59</v>
      </c>
      <c r="H48" s="4" t="s">
        <v>73</v>
      </c>
      <c r="I48" s="4" t="s">
        <v>57</v>
      </c>
      <c r="J48" s="7" t="s">
        <v>26</v>
      </c>
      <c r="K48" s="6">
        <f>29497.5+1087.6</f>
        <v>30585.1</v>
      </c>
    </row>
    <row r="49" spans="1:11" ht="203.25" customHeight="1">
      <c r="A49" s="43">
        <f t="shared" si="0"/>
        <v>31</v>
      </c>
      <c r="B49" s="4" t="s">
        <v>60</v>
      </c>
      <c r="C49" s="4" t="s">
        <v>45</v>
      </c>
      <c r="D49" s="4" t="s">
        <v>55</v>
      </c>
      <c r="E49" s="4" t="s">
        <v>68</v>
      </c>
      <c r="F49" s="4" t="s">
        <v>69</v>
      </c>
      <c r="G49" s="4" t="s">
        <v>59</v>
      </c>
      <c r="H49" s="4" t="s">
        <v>74</v>
      </c>
      <c r="I49" s="4" t="s">
        <v>57</v>
      </c>
      <c r="J49" s="7" t="s">
        <v>23</v>
      </c>
      <c r="K49" s="6">
        <f>32+1.2</f>
        <v>33.200000000000003</v>
      </c>
    </row>
    <row r="50" spans="1:11" ht="187.5" customHeight="1">
      <c r="A50" s="43">
        <f t="shared" si="0"/>
        <v>32</v>
      </c>
      <c r="B50" s="4" t="s">
        <v>60</v>
      </c>
      <c r="C50" s="4" t="s">
        <v>45</v>
      </c>
      <c r="D50" s="4" t="s">
        <v>55</v>
      </c>
      <c r="E50" s="4" t="s">
        <v>68</v>
      </c>
      <c r="F50" s="4" t="s">
        <v>69</v>
      </c>
      <c r="G50" s="4" t="s">
        <v>59</v>
      </c>
      <c r="H50" s="4" t="s">
        <v>75</v>
      </c>
      <c r="I50" s="4" t="s">
        <v>57</v>
      </c>
      <c r="J50" s="7" t="s">
        <v>19</v>
      </c>
      <c r="K50" s="6">
        <f>10934+373.52</f>
        <v>11307.52</v>
      </c>
    </row>
    <row r="51" spans="1:11" ht="141.75" customHeight="1">
      <c r="A51" s="43">
        <f t="shared" si="0"/>
        <v>33</v>
      </c>
      <c r="B51" s="4" t="s">
        <v>60</v>
      </c>
      <c r="C51" s="4" t="s">
        <v>45</v>
      </c>
      <c r="D51" s="4" t="s">
        <v>55</v>
      </c>
      <c r="E51" s="4" t="s">
        <v>68</v>
      </c>
      <c r="F51" s="4" t="s">
        <v>69</v>
      </c>
      <c r="G51" s="4" t="s">
        <v>59</v>
      </c>
      <c r="H51" s="4" t="s">
        <v>76</v>
      </c>
      <c r="I51" s="4" t="s">
        <v>57</v>
      </c>
      <c r="J51" s="7" t="s">
        <v>21</v>
      </c>
      <c r="K51" s="6">
        <f>445.1+17.2</f>
        <v>462.3</v>
      </c>
    </row>
    <row r="52" spans="1:11" ht="252">
      <c r="A52" s="43">
        <f t="shared" si="0"/>
        <v>34</v>
      </c>
      <c r="B52" s="4" t="s">
        <v>60</v>
      </c>
      <c r="C52" s="4" t="s">
        <v>45</v>
      </c>
      <c r="D52" s="4" t="s">
        <v>55</v>
      </c>
      <c r="E52" s="4" t="s">
        <v>68</v>
      </c>
      <c r="F52" s="4" t="s">
        <v>69</v>
      </c>
      <c r="G52" s="4" t="s">
        <v>59</v>
      </c>
      <c r="H52" s="4" t="s">
        <v>77</v>
      </c>
      <c r="I52" s="4" t="s">
        <v>57</v>
      </c>
      <c r="J52" s="7" t="s">
        <v>24</v>
      </c>
      <c r="K52" s="6">
        <v>702.3</v>
      </c>
    </row>
    <row r="53" spans="1:11" ht="176.25" customHeight="1">
      <c r="A53" s="43">
        <f t="shared" si="0"/>
        <v>35</v>
      </c>
      <c r="B53" s="4" t="s">
        <v>60</v>
      </c>
      <c r="C53" s="4" t="s">
        <v>45</v>
      </c>
      <c r="D53" s="4" t="s">
        <v>55</v>
      </c>
      <c r="E53" s="4" t="s">
        <v>68</v>
      </c>
      <c r="F53" s="4" t="s">
        <v>69</v>
      </c>
      <c r="G53" s="4" t="s">
        <v>59</v>
      </c>
      <c r="H53" s="4" t="s">
        <v>78</v>
      </c>
      <c r="I53" s="4" t="s">
        <v>57</v>
      </c>
      <c r="J53" s="7" t="s">
        <v>22</v>
      </c>
      <c r="K53" s="6">
        <f>112.9+3.6</f>
        <v>116.5</v>
      </c>
    </row>
    <row r="54" spans="1:11" ht="215.25" customHeight="1">
      <c r="A54" s="43">
        <f t="shared" si="0"/>
        <v>36</v>
      </c>
      <c r="B54" s="4" t="s">
        <v>60</v>
      </c>
      <c r="C54" s="4" t="s">
        <v>45</v>
      </c>
      <c r="D54" s="4" t="s">
        <v>55</v>
      </c>
      <c r="E54" s="4" t="s">
        <v>68</v>
      </c>
      <c r="F54" s="4" t="s">
        <v>69</v>
      </c>
      <c r="G54" s="4" t="s">
        <v>59</v>
      </c>
      <c r="H54" s="4" t="s">
        <v>79</v>
      </c>
      <c r="I54" s="4" t="s">
        <v>57</v>
      </c>
      <c r="J54" s="7" t="s">
        <v>20</v>
      </c>
      <c r="K54" s="6">
        <f>1674.4+51.51</f>
        <v>1725.91</v>
      </c>
    </row>
    <row r="55" spans="1:11" ht="313.5" customHeight="1">
      <c r="A55" s="43">
        <f t="shared" si="0"/>
        <v>37</v>
      </c>
      <c r="B55" s="4" t="s">
        <v>60</v>
      </c>
      <c r="C55" s="4" t="s">
        <v>45</v>
      </c>
      <c r="D55" s="4" t="s">
        <v>55</v>
      </c>
      <c r="E55" s="4" t="s">
        <v>68</v>
      </c>
      <c r="F55" s="4" t="s">
        <v>69</v>
      </c>
      <c r="G55" s="4" t="s">
        <v>59</v>
      </c>
      <c r="H55" s="4" t="s">
        <v>80</v>
      </c>
      <c r="I55" s="4" t="s">
        <v>57</v>
      </c>
      <c r="J55" s="7" t="s">
        <v>17</v>
      </c>
      <c r="K55" s="6">
        <v>599</v>
      </c>
    </row>
    <row r="56" spans="1:11" ht="408.75" customHeight="1">
      <c r="A56" s="43">
        <f t="shared" si="0"/>
        <v>38</v>
      </c>
      <c r="B56" s="4" t="s">
        <v>60</v>
      </c>
      <c r="C56" s="4" t="s">
        <v>45</v>
      </c>
      <c r="D56" s="4" t="s">
        <v>55</v>
      </c>
      <c r="E56" s="4" t="s">
        <v>68</v>
      </c>
      <c r="F56" s="4" t="s">
        <v>69</v>
      </c>
      <c r="G56" s="4" t="s">
        <v>59</v>
      </c>
      <c r="H56" s="4" t="s">
        <v>81</v>
      </c>
      <c r="I56" s="4" t="s">
        <v>57</v>
      </c>
      <c r="J56" s="7" t="s">
        <v>25</v>
      </c>
      <c r="K56" s="6">
        <f>116747.7+967.8+4390</f>
        <v>122105.5</v>
      </c>
    </row>
    <row r="57" spans="1:11" ht="219.75" customHeight="1">
      <c r="A57" s="43">
        <f t="shared" si="0"/>
        <v>39</v>
      </c>
      <c r="B57" s="4" t="s">
        <v>60</v>
      </c>
      <c r="C57" s="4" t="s">
        <v>45</v>
      </c>
      <c r="D57" s="4" t="s">
        <v>55</v>
      </c>
      <c r="E57" s="4" t="s">
        <v>68</v>
      </c>
      <c r="F57" s="4" t="s">
        <v>69</v>
      </c>
      <c r="G57" s="4" t="s">
        <v>59</v>
      </c>
      <c r="H57" s="4" t="s">
        <v>82</v>
      </c>
      <c r="I57" s="4" t="s">
        <v>57</v>
      </c>
      <c r="J57" s="7" t="s">
        <v>16</v>
      </c>
      <c r="K57" s="6">
        <v>10628</v>
      </c>
    </row>
    <row r="58" spans="1:11" ht="189" customHeight="1">
      <c r="A58" s="43">
        <f t="shared" si="0"/>
        <v>40</v>
      </c>
      <c r="B58" s="4" t="s">
        <v>60</v>
      </c>
      <c r="C58" s="4" t="s">
        <v>45</v>
      </c>
      <c r="D58" s="4" t="s">
        <v>55</v>
      </c>
      <c r="E58" s="4" t="s">
        <v>68</v>
      </c>
      <c r="F58" s="4" t="s">
        <v>69</v>
      </c>
      <c r="G58" s="4" t="s">
        <v>59</v>
      </c>
      <c r="H58" s="4" t="s">
        <v>83</v>
      </c>
      <c r="I58" s="4" t="s">
        <v>57</v>
      </c>
      <c r="J58" s="7" t="s">
        <v>13</v>
      </c>
      <c r="K58" s="6">
        <v>51740.7</v>
      </c>
    </row>
    <row r="59" spans="1:11" ht="395.25" customHeight="1">
      <c r="A59" s="43">
        <f t="shared" si="0"/>
        <v>41</v>
      </c>
      <c r="B59" s="4" t="s">
        <v>60</v>
      </c>
      <c r="C59" s="4" t="s">
        <v>45</v>
      </c>
      <c r="D59" s="4" t="s">
        <v>55</v>
      </c>
      <c r="E59" s="4" t="s">
        <v>68</v>
      </c>
      <c r="F59" s="4" t="s">
        <v>69</v>
      </c>
      <c r="G59" s="4" t="s">
        <v>59</v>
      </c>
      <c r="H59" s="4" t="s">
        <v>84</v>
      </c>
      <c r="I59" s="4" t="s">
        <v>57</v>
      </c>
      <c r="J59" s="7" t="s">
        <v>27</v>
      </c>
      <c r="K59" s="6">
        <f>77610.9+2927.7</f>
        <v>80538.599999999991</v>
      </c>
    </row>
    <row r="60" spans="1:11" ht="157.5">
      <c r="A60" s="43">
        <f t="shared" si="0"/>
        <v>42</v>
      </c>
      <c r="B60" s="4" t="s">
        <v>60</v>
      </c>
      <c r="C60" s="4" t="s">
        <v>45</v>
      </c>
      <c r="D60" s="4" t="s">
        <v>55</v>
      </c>
      <c r="E60" s="4" t="s">
        <v>68</v>
      </c>
      <c r="F60" s="4" t="s">
        <v>69</v>
      </c>
      <c r="G60" s="4" t="s">
        <v>59</v>
      </c>
      <c r="H60" s="4" t="s">
        <v>85</v>
      </c>
      <c r="I60" s="4" t="s">
        <v>57</v>
      </c>
      <c r="J60" s="30" t="s">
        <v>86</v>
      </c>
      <c r="K60" s="6">
        <f>482.1+17.2</f>
        <v>499.3</v>
      </c>
    </row>
    <row r="61" spans="1:11" ht="141.75">
      <c r="A61" s="43">
        <f t="shared" si="0"/>
        <v>43</v>
      </c>
      <c r="B61" s="4" t="s">
        <v>60</v>
      </c>
      <c r="C61" s="4" t="s">
        <v>45</v>
      </c>
      <c r="D61" s="4" t="s">
        <v>55</v>
      </c>
      <c r="E61" s="4" t="s">
        <v>68</v>
      </c>
      <c r="F61" s="4" t="s">
        <v>69</v>
      </c>
      <c r="G61" s="4" t="s">
        <v>59</v>
      </c>
      <c r="H61" s="4" t="s">
        <v>87</v>
      </c>
      <c r="I61" s="4" t="s">
        <v>57</v>
      </c>
      <c r="J61" s="7" t="s">
        <v>14</v>
      </c>
      <c r="K61" s="6">
        <v>5116.3999999999996</v>
      </c>
    </row>
    <row r="62" spans="1:11" ht="120" customHeight="1">
      <c r="A62" s="43">
        <f t="shared" si="0"/>
        <v>44</v>
      </c>
      <c r="B62" s="4" t="s">
        <v>52</v>
      </c>
      <c r="C62" s="4" t="s">
        <v>45</v>
      </c>
      <c r="D62" s="4" t="s">
        <v>55</v>
      </c>
      <c r="E62" s="4" t="s">
        <v>68</v>
      </c>
      <c r="F62" s="4" t="s">
        <v>88</v>
      </c>
      <c r="G62" s="4" t="s">
        <v>53</v>
      </c>
      <c r="H62" s="4" t="s">
        <v>54</v>
      </c>
      <c r="I62" s="4" t="s">
        <v>57</v>
      </c>
      <c r="J62" s="15" t="s">
        <v>8</v>
      </c>
      <c r="K62" s="6">
        <f t="shared" ref="K62" si="7">K63</f>
        <v>3816.4</v>
      </c>
    </row>
    <row r="63" spans="1:11" ht="111.75" customHeight="1">
      <c r="A63" s="43">
        <f t="shared" si="0"/>
        <v>45</v>
      </c>
      <c r="B63" s="4" t="s">
        <v>60</v>
      </c>
      <c r="C63" s="4" t="s">
        <v>45</v>
      </c>
      <c r="D63" s="4" t="s">
        <v>55</v>
      </c>
      <c r="E63" s="4" t="s">
        <v>68</v>
      </c>
      <c r="F63" s="4" t="s">
        <v>88</v>
      </c>
      <c r="G63" s="4" t="s">
        <v>59</v>
      </c>
      <c r="H63" s="4" t="s">
        <v>54</v>
      </c>
      <c r="I63" s="4" t="s">
        <v>57</v>
      </c>
      <c r="J63" s="7" t="s">
        <v>109</v>
      </c>
      <c r="K63" s="6">
        <v>3816.4</v>
      </c>
    </row>
    <row r="64" spans="1:11" ht="78" customHeight="1">
      <c r="A64" s="43">
        <f t="shared" si="0"/>
        <v>46</v>
      </c>
      <c r="B64" s="4" t="s">
        <v>52</v>
      </c>
      <c r="C64" s="4" t="s">
        <v>45</v>
      </c>
      <c r="D64" s="4" t="s">
        <v>55</v>
      </c>
      <c r="E64" s="4" t="s">
        <v>89</v>
      </c>
      <c r="F64" s="4" t="s">
        <v>90</v>
      </c>
      <c r="G64" s="4" t="s">
        <v>53</v>
      </c>
      <c r="H64" s="4" t="s">
        <v>54</v>
      </c>
      <c r="I64" s="4" t="s">
        <v>57</v>
      </c>
      <c r="J64" s="15" t="s">
        <v>111</v>
      </c>
      <c r="K64" s="6">
        <f t="shared" ref="K64" si="8">K65</f>
        <v>5717.2</v>
      </c>
    </row>
    <row r="65" spans="1:11" ht="93" customHeight="1">
      <c r="A65" s="43">
        <f t="shared" si="0"/>
        <v>47</v>
      </c>
      <c r="B65" s="4" t="s">
        <v>60</v>
      </c>
      <c r="C65" s="4" t="s">
        <v>45</v>
      </c>
      <c r="D65" s="4" t="s">
        <v>55</v>
      </c>
      <c r="E65" s="4" t="s">
        <v>89</v>
      </c>
      <c r="F65" s="4" t="s">
        <v>90</v>
      </c>
      <c r="G65" s="4" t="s">
        <v>59</v>
      </c>
      <c r="H65" s="4" t="s">
        <v>54</v>
      </c>
      <c r="I65" s="4" t="s">
        <v>57</v>
      </c>
      <c r="J65" s="7" t="s">
        <v>110</v>
      </c>
      <c r="K65" s="6">
        <v>5717.2</v>
      </c>
    </row>
    <row r="66" spans="1:11" ht="63">
      <c r="A66" s="43">
        <f t="shared" si="0"/>
        <v>48</v>
      </c>
      <c r="B66" s="4" t="s">
        <v>52</v>
      </c>
      <c r="C66" s="4" t="s">
        <v>45</v>
      </c>
      <c r="D66" s="4" t="s">
        <v>55</v>
      </c>
      <c r="E66" s="4" t="s">
        <v>89</v>
      </c>
      <c r="F66" s="4" t="s">
        <v>91</v>
      </c>
      <c r="G66" s="4" t="s">
        <v>53</v>
      </c>
      <c r="H66" s="4" t="s">
        <v>54</v>
      </c>
      <c r="I66" s="4" t="s">
        <v>57</v>
      </c>
      <c r="J66" s="15" t="s">
        <v>9</v>
      </c>
      <c r="K66" s="6">
        <f t="shared" ref="K66" si="9">K67</f>
        <v>2557.8000000000002</v>
      </c>
    </row>
    <row r="67" spans="1:11" ht="63">
      <c r="A67" s="43">
        <f t="shared" si="0"/>
        <v>49</v>
      </c>
      <c r="B67" s="4" t="s">
        <v>60</v>
      </c>
      <c r="C67" s="4" t="s">
        <v>45</v>
      </c>
      <c r="D67" s="4" t="s">
        <v>55</v>
      </c>
      <c r="E67" s="4" t="s">
        <v>89</v>
      </c>
      <c r="F67" s="4" t="s">
        <v>91</v>
      </c>
      <c r="G67" s="4" t="s">
        <v>59</v>
      </c>
      <c r="H67" s="4" t="s">
        <v>54</v>
      </c>
      <c r="I67" s="4" t="s">
        <v>57</v>
      </c>
      <c r="J67" s="7" t="s">
        <v>112</v>
      </c>
      <c r="K67" s="6">
        <v>2557.8000000000002</v>
      </c>
    </row>
    <row r="68" spans="1:11" ht="81.75" customHeight="1">
      <c r="A68" s="43">
        <f t="shared" si="0"/>
        <v>50</v>
      </c>
      <c r="B68" s="4" t="s">
        <v>52</v>
      </c>
      <c r="C68" s="4" t="s">
        <v>45</v>
      </c>
      <c r="D68" s="4" t="s">
        <v>55</v>
      </c>
      <c r="E68" s="4" t="s">
        <v>89</v>
      </c>
      <c r="F68" s="4" t="s">
        <v>92</v>
      </c>
      <c r="G68" s="4" t="s">
        <v>53</v>
      </c>
      <c r="H68" s="4" t="s">
        <v>54</v>
      </c>
      <c r="I68" s="4" t="s">
        <v>57</v>
      </c>
      <c r="J68" s="16" t="s">
        <v>18</v>
      </c>
      <c r="K68" s="6">
        <f t="shared" ref="K68" si="10">K69</f>
        <v>26.7</v>
      </c>
    </row>
    <row r="69" spans="1:11" ht="96.75" customHeight="1">
      <c r="A69" s="43">
        <f t="shared" si="0"/>
        <v>51</v>
      </c>
      <c r="B69" s="4" t="s">
        <v>60</v>
      </c>
      <c r="C69" s="4" t="s">
        <v>45</v>
      </c>
      <c r="D69" s="4" t="s">
        <v>55</v>
      </c>
      <c r="E69" s="4" t="s">
        <v>89</v>
      </c>
      <c r="F69" s="4" t="s">
        <v>92</v>
      </c>
      <c r="G69" s="4" t="s">
        <v>59</v>
      </c>
      <c r="H69" s="4" t="s">
        <v>54</v>
      </c>
      <c r="I69" s="4" t="s">
        <v>57</v>
      </c>
      <c r="J69" s="7" t="s">
        <v>113</v>
      </c>
      <c r="K69" s="6">
        <v>26.7</v>
      </c>
    </row>
  </sheetData>
  <mergeCells count="9">
    <mergeCell ref="A8:K11"/>
    <mergeCell ref="B13:K13"/>
    <mergeCell ref="K15:K17"/>
    <mergeCell ref="A15:A17"/>
    <mergeCell ref="B15:I15"/>
    <mergeCell ref="J15:J17"/>
    <mergeCell ref="B16:B17"/>
    <mergeCell ref="C16:G16"/>
    <mergeCell ref="H16:I16"/>
  </mergeCells>
  <pageMargins left="0.74803149606299213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L42"/>
  <sheetViews>
    <sheetView workbookViewId="0">
      <selection activeCell="K21" sqref="K21"/>
    </sheetView>
  </sheetViews>
  <sheetFormatPr defaultRowHeight="15"/>
  <cols>
    <col min="1" max="1" width="7.85546875" customWidth="1"/>
    <col min="2" max="2" width="5.42578125" customWidth="1"/>
    <col min="3" max="3" width="6" customWidth="1"/>
    <col min="4" max="4" width="5.140625" customWidth="1"/>
    <col min="5" max="5" width="5.28515625" customWidth="1"/>
    <col min="6" max="6" width="6.42578125" customWidth="1"/>
    <col min="7" max="7" width="5.85546875" customWidth="1"/>
    <col min="8" max="8" width="7.5703125" customWidth="1"/>
    <col min="9" max="9" width="45.7109375" customWidth="1"/>
    <col min="10" max="10" width="12.42578125" customWidth="1"/>
    <col min="11" max="11" width="11.140625" customWidth="1"/>
    <col min="12" max="12" width="16.42578125" customWidth="1"/>
  </cols>
  <sheetData>
    <row r="2" spans="1:12" ht="15.75" customHeight="1">
      <c r="A2" s="50" t="s">
        <v>31</v>
      </c>
      <c r="B2" s="51"/>
      <c r="C2" s="51"/>
      <c r="D2" s="51"/>
      <c r="E2" s="51"/>
      <c r="F2" s="51"/>
      <c r="G2" s="51"/>
      <c r="H2" s="52"/>
      <c r="I2" s="53" t="s">
        <v>32</v>
      </c>
      <c r="J2" s="46" t="s">
        <v>36</v>
      </c>
      <c r="K2" s="58" t="s">
        <v>119</v>
      </c>
      <c r="L2" s="58" t="s">
        <v>118</v>
      </c>
    </row>
    <row r="3" spans="1:12" ht="15.75">
      <c r="A3" s="56" t="s">
        <v>33</v>
      </c>
      <c r="B3" s="57" t="s">
        <v>34</v>
      </c>
      <c r="C3" s="57"/>
      <c r="D3" s="57"/>
      <c r="E3" s="57"/>
      <c r="F3" s="57"/>
      <c r="G3" s="57" t="s">
        <v>35</v>
      </c>
      <c r="H3" s="57"/>
      <c r="I3" s="54"/>
      <c r="J3" s="46"/>
      <c r="K3" s="58"/>
      <c r="L3" s="58"/>
    </row>
    <row r="4" spans="1:12" ht="192.75">
      <c r="A4" s="56"/>
      <c r="B4" s="8" t="s">
        <v>37</v>
      </c>
      <c r="C4" s="8" t="s">
        <v>38</v>
      </c>
      <c r="D4" s="8" t="s">
        <v>39</v>
      </c>
      <c r="E4" s="8" t="s">
        <v>40</v>
      </c>
      <c r="F4" s="29" t="s">
        <v>41</v>
      </c>
      <c r="G4" s="29" t="s">
        <v>42</v>
      </c>
      <c r="H4" s="10" t="s">
        <v>43</v>
      </c>
      <c r="I4" s="55"/>
      <c r="J4" s="46"/>
      <c r="K4" s="58"/>
      <c r="L4" s="58"/>
    </row>
    <row r="5" spans="1:12" ht="15.75">
      <c r="A5" s="19" t="s">
        <v>44</v>
      </c>
      <c r="B5" s="19" t="s">
        <v>45</v>
      </c>
      <c r="C5" s="19" t="s">
        <v>46</v>
      </c>
      <c r="D5" s="19" t="s">
        <v>47</v>
      </c>
      <c r="E5" s="19" t="s">
        <v>48</v>
      </c>
      <c r="F5" s="19" t="s">
        <v>49</v>
      </c>
      <c r="G5" s="19" t="s">
        <v>50</v>
      </c>
      <c r="H5" s="19" t="s">
        <v>51</v>
      </c>
      <c r="I5" s="20">
        <v>9</v>
      </c>
      <c r="J5" s="21">
        <v>10</v>
      </c>
      <c r="K5" s="33"/>
      <c r="L5" s="33"/>
    </row>
    <row r="6" spans="1:12" ht="38.25" customHeight="1">
      <c r="A6" s="4" t="s">
        <v>52</v>
      </c>
      <c r="B6" s="4" t="s">
        <v>45</v>
      </c>
      <c r="C6" s="4" t="s">
        <v>53</v>
      </c>
      <c r="D6" s="4" t="s">
        <v>53</v>
      </c>
      <c r="E6" s="4" t="s">
        <v>52</v>
      </c>
      <c r="F6" s="4" t="s">
        <v>53</v>
      </c>
      <c r="G6" s="4" t="s">
        <v>54</v>
      </c>
      <c r="H6" s="4" t="s">
        <v>52</v>
      </c>
      <c r="I6" s="13" t="s">
        <v>0</v>
      </c>
      <c r="J6" s="35">
        <f>J7+J8+J21</f>
        <v>449607.20000000007</v>
      </c>
      <c r="K6" s="35">
        <f t="shared" ref="K6:L6" si="0">K7+K8+K21</f>
        <v>18148.810000000005</v>
      </c>
      <c r="L6" s="35">
        <f t="shared" si="0"/>
        <v>467756.01000000007</v>
      </c>
    </row>
    <row r="7" spans="1:12" ht="64.5" customHeight="1">
      <c r="A7" s="4" t="s">
        <v>60</v>
      </c>
      <c r="B7" s="4" t="s">
        <v>45</v>
      </c>
      <c r="C7" s="4" t="s">
        <v>55</v>
      </c>
      <c r="D7" s="4" t="s">
        <v>114</v>
      </c>
      <c r="E7" s="4" t="s">
        <v>58</v>
      </c>
      <c r="F7" s="4" t="s">
        <v>59</v>
      </c>
      <c r="G7" s="4" t="s">
        <v>61</v>
      </c>
      <c r="H7" s="4" t="s">
        <v>57</v>
      </c>
      <c r="I7" s="32" t="s">
        <v>62</v>
      </c>
      <c r="J7" s="35">
        <v>4815.3</v>
      </c>
      <c r="K7" s="36"/>
      <c r="L7" s="37">
        <f>J7+K7</f>
        <v>4815.3</v>
      </c>
    </row>
    <row r="8" spans="1:12" ht="57.75" customHeight="1">
      <c r="A8" s="4" t="s">
        <v>52</v>
      </c>
      <c r="B8" s="4" t="s">
        <v>45</v>
      </c>
      <c r="C8" s="4" t="s">
        <v>55</v>
      </c>
      <c r="D8" s="4" t="s">
        <v>63</v>
      </c>
      <c r="E8" s="4" t="s">
        <v>52</v>
      </c>
      <c r="F8" s="4" t="s">
        <v>53</v>
      </c>
      <c r="G8" s="4" t="s">
        <v>54</v>
      </c>
      <c r="H8" s="4" t="s">
        <v>57</v>
      </c>
      <c r="I8" s="13" t="s">
        <v>3</v>
      </c>
      <c r="J8" s="35">
        <f>SUM(J9:J20)</f>
        <v>66091.899999999994</v>
      </c>
      <c r="K8" s="35">
        <f t="shared" ref="K8:L8" si="1">SUM(K9:K20)</f>
        <v>1034.5</v>
      </c>
      <c r="L8" s="35">
        <f t="shared" si="1"/>
        <v>67126.399999999994</v>
      </c>
    </row>
    <row r="9" spans="1:12" ht="31.5">
      <c r="A9" s="4" t="s">
        <v>60</v>
      </c>
      <c r="B9" s="4" t="s">
        <v>45</v>
      </c>
      <c r="C9" s="4" t="s">
        <v>55</v>
      </c>
      <c r="D9" s="4" t="s">
        <v>93</v>
      </c>
      <c r="E9" s="4" t="s">
        <v>117</v>
      </c>
      <c r="F9" s="4" t="s">
        <v>59</v>
      </c>
      <c r="G9" s="4" t="s">
        <v>54</v>
      </c>
      <c r="H9" s="4" t="s">
        <v>57</v>
      </c>
      <c r="I9" s="34" t="s">
        <v>116</v>
      </c>
      <c r="J9" s="38">
        <v>0</v>
      </c>
      <c r="K9" s="36">
        <f>70.6+12.2+4.6</f>
        <v>87.399999999999991</v>
      </c>
      <c r="L9" s="37">
        <f>J9+K9</f>
        <v>87.399999999999991</v>
      </c>
    </row>
    <row r="10" spans="1:12" ht="78.75">
      <c r="A10" s="4" t="s">
        <v>60</v>
      </c>
      <c r="B10" s="4" t="s">
        <v>45</v>
      </c>
      <c r="C10" s="4" t="s">
        <v>55</v>
      </c>
      <c r="D10" s="4" t="s">
        <v>93</v>
      </c>
      <c r="E10" s="4" t="s">
        <v>94</v>
      </c>
      <c r="F10" s="4" t="s">
        <v>59</v>
      </c>
      <c r="G10" s="4" t="s">
        <v>54</v>
      </c>
      <c r="H10" s="4" t="s">
        <v>57</v>
      </c>
      <c r="I10" s="7" t="s">
        <v>108</v>
      </c>
      <c r="J10" s="38">
        <v>19760.099999999999</v>
      </c>
      <c r="K10" s="36"/>
      <c r="L10" s="37">
        <f t="shared" ref="L10:L20" si="2">J10+K10</f>
        <v>19760.099999999999</v>
      </c>
    </row>
    <row r="11" spans="1:12" ht="67.5" customHeight="1">
      <c r="A11" s="22" t="s">
        <v>60</v>
      </c>
      <c r="B11" s="22" t="s">
        <v>45</v>
      </c>
      <c r="C11" s="22" t="s">
        <v>55</v>
      </c>
      <c r="D11" s="22" t="s">
        <v>64</v>
      </c>
      <c r="E11" s="22" t="s">
        <v>65</v>
      </c>
      <c r="F11" s="22" t="s">
        <v>59</v>
      </c>
      <c r="G11" s="22" t="s">
        <v>105</v>
      </c>
      <c r="H11" s="22" t="s">
        <v>57</v>
      </c>
      <c r="I11" s="23" t="s">
        <v>102</v>
      </c>
      <c r="J11" s="39">
        <v>8037.6</v>
      </c>
      <c r="K11" s="36"/>
      <c r="L11" s="37">
        <f t="shared" si="2"/>
        <v>8037.6</v>
      </c>
    </row>
    <row r="12" spans="1:12" ht="51" customHeight="1">
      <c r="A12" s="22" t="s">
        <v>60</v>
      </c>
      <c r="B12" s="22" t="s">
        <v>45</v>
      </c>
      <c r="C12" s="22" t="s">
        <v>55</v>
      </c>
      <c r="D12" s="22" t="s">
        <v>64</v>
      </c>
      <c r="E12" s="22" t="s">
        <v>65</v>
      </c>
      <c r="F12" s="22" t="s">
        <v>59</v>
      </c>
      <c r="G12" s="22" t="s">
        <v>106</v>
      </c>
      <c r="H12" s="22" t="s">
        <v>57</v>
      </c>
      <c r="I12" s="23" t="s">
        <v>103</v>
      </c>
      <c r="J12" s="39">
        <v>1940.2</v>
      </c>
      <c r="K12" s="36"/>
      <c r="L12" s="37">
        <f t="shared" si="2"/>
        <v>1940.2</v>
      </c>
    </row>
    <row r="13" spans="1:12" ht="63.75" customHeight="1">
      <c r="A13" s="22" t="s">
        <v>60</v>
      </c>
      <c r="B13" s="22" t="s">
        <v>45</v>
      </c>
      <c r="C13" s="22" t="s">
        <v>55</v>
      </c>
      <c r="D13" s="22" t="s">
        <v>64</v>
      </c>
      <c r="E13" s="22" t="s">
        <v>65</v>
      </c>
      <c r="F13" s="22" t="s">
        <v>59</v>
      </c>
      <c r="G13" s="22" t="s">
        <v>107</v>
      </c>
      <c r="H13" s="22" t="s">
        <v>57</v>
      </c>
      <c r="I13" s="23" t="s">
        <v>104</v>
      </c>
      <c r="J13" s="39">
        <v>6485</v>
      </c>
      <c r="K13" s="36"/>
      <c r="L13" s="37">
        <f t="shared" si="2"/>
        <v>6485</v>
      </c>
    </row>
    <row r="14" spans="1:12" s="1" customFormat="1" ht="63.75" customHeight="1">
      <c r="A14" s="4" t="s">
        <v>60</v>
      </c>
      <c r="B14" s="4" t="s">
        <v>45</v>
      </c>
      <c r="C14" s="4" t="s">
        <v>55</v>
      </c>
      <c r="D14" s="4" t="s">
        <v>64</v>
      </c>
      <c r="E14" s="4" t="s">
        <v>65</v>
      </c>
      <c r="F14" s="4" t="s">
        <v>59</v>
      </c>
      <c r="G14" s="4" t="s">
        <v>120</v>
      </c>
      <c r="H14" s="4" t="s">
        <v>57</v>
      </c>
      <c r="I14" s="7" t="s">
        <v>121</v>
      </c>
      <c r="J14" s="39">
        <v>0</v>
      </c>
      <c r="K14" s="36">
        <v>90.2</v>
      </c>
      <c r="L14" s="37">
        <f t="shared" si="2"/>
        <v>90.2</v>
      </c>
    </row>
    <row r="15" spans="1:12" s="1" customFormat="1" ht="63.75" customHeight="1">
      <c r="A15" s="4" t="s">
        <v>60</v>
      </c>
      <c r="B15" s="4" t="s">
        <v>45</v>
      </c>
      <c r="C15" s="4" t="s">
        <v>55</v>
      </c>
      <c r="D15" s="4" t="s">
        <v>64</v>
      </c>
      <c r="E15" s="4" t="s">
        <v>65</v>
      </c>
      <c r="F15" s="4" t="s">
        <v>59</v>
      </c>
      <c r="G15" s="4" t="s">
        <v>122</v>
      </c>
      <c r="H15" s="4" t="s">
        <v>57</v>
      </c>
      <c r="I15" s="7" t="s">
        <v>125</v>
      </c>
      <c r="J15" s="39">
        <v>0</v>
      </c>
      <c r="K15" s="36">
        <v>620</v>
      </c>
      <c r="L15" s="37">
        <f t="shared" si="2"/>
        <v>620</v>
      </c>
    </row>
    <row r="16" spans="1:12" ht="62.25" customHeight="1">
      <c r="A16" s="22" t="s">
        <v>60</v>
      </c>
      <c r="B16" s="22" t="s">
        <v>45</v>
      </c>
      <c r="C16" s="22" t="s">
        <v>55</v>
      </c>
      <c r="D16" s="22" t="s">
        <v>64</v>
      </c>
      <c r="E16" s="22" t="s">
        <v>65</v>
      </c>
      <c r="F16" s="22" t="s">
        <v>59</v>
      </c>
      <c r="G16" s="22" t="s">
        <v>66</v>
      </c>
      <c r="H16" s="22" t="s">
        <v>57</v>
      </c>
      <c r="I16" s="23" t="s">
        <v>11</v>
      </c>
      <c r="J16" s="39">
        <v>825.9</v>
      </c>
      <c r="K16" s="36"/>
      <c r="L16" s="37">
        <f t="shared" si="2"/>
        <v>825.9</v>
      </c>
    </row>
    <row r="17" spans="1:12" s="1" customFormat="1" ht="62.25" customHeight="1">
      <c r="A17" s="22" t="s">
        <v>60</v>
      </c>
      <c r="B17" s="22" t="s">
        <v>45</v>
      </c>
      <c r="C17" s="22" t="s">
        <v>55</v>
      </c>
      <c r="D17" s="22" t="s">
        <v>64</v>
      </c>
      <c r="E17" s="22" t="s">
        <v>65</v>
      </c>
      <c r="F17" s="22" t="s">
        <v>59</v>
      </c>
      <c r="G17" s="22" t="s">
        <v>123</v>
      </c>
      <c r="H17" s="22" t="s">
        <v>57</v>
      </c>
      <c r="I17" s="23" t="s">
        <v>124</v>
      </c>
      <c r="J17" s="39">
        <v>0</v>
      </c>
      <c r="K17" s="36">
        <v>236.9</v>
      </c>
      <c r="L17" s="37">
        <f t="shared" si="2"/>
        <v>236.9</v>
      </c>
    </row>
    <row r="18" spans="1:12" ht="72.75" customHeight="1">
      <c r="A18" s="22" t="s">
        <v>60</v>
      </c>
      <c r="B18" s="22" t="s">
        <v>45</v>
      </c>
      <c r="C18" s="22" t="s">
        <v>55</v>
      </c>
      <c r="D18" s="22" t="s">
        <v>64</v>
      </c>
      <c r="E18" s="22" t="s">
        <v>65</v>
      </c>
      <c r="F18" s="22" t="s">
        <v>59</v>
      </c>
      <c r="G18" s="22" t="s">
        <v>96</v>
      </c>
      <c r="H18" s="22" t="s">
        <v>57</v>
      </c>
      <c r="I18" s="25" t="s">
        <v>97</v>
      </c>
      <c r="J18" s="39">
        <v>17577.7</v>
      </c>
      <c r="K18" s="36"/>
      <c r="L18" s="37">
        <f t="shared" si="2"/>
        <v>17577.7</v>
      </c>
    </row>
    <row r="19" spans="1:12" ht="88.5" customHeight="1">
      <c r="A19" s="22" t="s">
        <v>60</v>
      </c>
      <c r="B19" s="22" t="s">
        <v>45</v>
      </c>
      <c r="C19" s="22" t="s">
        <v>55</v>
      </c>
      <c r="D19" s="22" t="s">
        <v>64</v>
      </c>
      <c r="E19" s="22" t="s">
        <v>65</v>
      </c>
      <c r="F19" s="22" t="s">
        <v>59</v>
      </c>
      <c r="G19" s="22" t="s">
        <v>98</v>
      </c>
      <c r="H19" s="22" t="s">
        <v>57</v>
      </c>
      <c r="I19" s="23" t="s">
        <v>99</v>
      </c>
      <c r="J19" s="39">
        <v>11017.4</v>
      </c>
      <c r="K19" s="36"/>
      <c r="L19" s="37">
        <f t="shared" si="2"/>
        <v>11017.4</v>
      </c>
    </row>
    <row r="20" spans="1:12" ht="97.5" customHeight="1">
      <c r="A20" s="22" t="s">
        <v>60</v>
      </c>
      <c r="B20" s="22" t="s">
        <v>45</v>
      </c>
      <c r="C20" s="22" t="s">
        <v>55</v>
      </c>
      <c r="D20" s="22" t="s">
        <v>64</v>
      </c>
      <c r="E20" s="22" t="s">
        <v>65</v>
      </c>
      <c r="F20" s="22" t="s">
        <v>59</v>
      </c>
      <c r="G20" s="22" t="s">
        <v>67</v>
      </c>
      <c r="H20" s="22" t="s">
        <v>57</v>
      </c>
      <c r="I20" s="23" t="s">
        <v>12</v>
      </c>
      <c r="J20" s="39">
        <v>448</v>
      </c>
      <c r="K20" s="36"/>
      <c r="L20" s="37">
        <f t="shared" si="2"/>
        <v>448</v>
      </c>
    </row>
    <row r="21" spans="1:12" ht="28.5">
      <c r="A21" s="22" t="s">
        <v>52</v>
      </c>
      <c r="B21" s="22" t="s">
        <v>45</v>
      </c>
      <c r="C21" s="22" t="s">
        <v>55</v>
      </c>
      <c r="D21" s="22" t="s">
        <v>68</v>
      </c>
      <c r="E21" s="22" t="s">
        <v>52</v>
      </c>
      <c r="F21" s="22" t="s">
        <v>53</v>
      </c>
      <c r="G21" s="22" t="s">
        <v>54</v>
      </c>
      <c r="H21" s="22" t="s">
        <v>57</v>
      </c>
      <c r="I21" s="26" t="s">
        <v>101</v>
      </c>
      <c r="J21" s="40">
        <f>SUM(J22:J42)</f>
        <v>378700.00000000006</v>
      </c>
      <c r="K21" s="40">
        <f t="shared" ref="K21:L21" si="3">SUM(K22:K42)</f>
        <v>17114.310000000005</v>
      </c>
      <c r="L21" s="40">
        <f t="shared" si="3"/>
        <v>395814.31000000006</v>
      </c>
    </row>
    <row r="22" spans="1:12" ht="119.25" customHeight="1">
      <c r="A22" s="22" t="s">
        <v>60</v>
      </c>
      <c r="B22" s="22" t="s">
        <v>45</v>
      </c>
      <c r="C22" s="22" t="s">
        <v>55</v>
      </c>
      <c r="D22" s="22" t="s">
        <v>68</v>
      </c>
      <c r="E22" s="22" t="s">
        <v>69</v>
      </c>
      <c r="F22" s="22" t="s">
        <v>59</v>
      </c>
      <c r="G22" s="22" t="s">
        <v>70</v>
      </c>
      <c r="H22" s="22" t="s">
        <v>57</v>
      </c>
      <c r="I22" s="23" t="s">
        <v>15</v>
      </c>
      <c r="J22" s="39">
        <v>20935.599999999999</v>
      </c>
      <c r="K22" s="36">
        <v>6100.68</v>
      </c>
      <c r="L22" s="37">
        <f>J22+K22</f>
        <v>27036.28</v>
      </c>
    </row>
    <row r="23" spans="1:12" ht="110.25" customHeight="1">
      <c r="A23" s="22" t="s">
        <v>60</v>
      </c>
      <c r="B23" s="22" t="s">
        <v>45</v>
      </c>
      <c r="C23" s="22" t="s">
        <v>55</v>
      </c>
      <c r="D23" s="22" t="s">
        <v>68</v>
      </c>
      <c r="E23" s="22" t="s">
        <v>69</v>
      </c>
      <c r="F23" s="22" t="s">
        <v>59</v>
      </c>
      <c r="G23" s="22" t="s">
        <v>71</v>
      </c>
      <c r="H23" s="22" t="s">
        <v>57</v>
      </c>
      <c r="I23" s="23" t="s">
        <v>29</v>
      </c>
      <c r="J23" s="39">
        <v>36.4</v>
      </c>
      <c r="K23" s="36"/>
      <c r="L23" s="37">
        <f t="shared" ref="L23:L42" si="4">J23+K23</f>
        <v>36.4</v>
      </c>
    </row>
    <row r="24" spans="1:12" ht="98.25" customHeight="1">
      <c r="A24" s="22" t="s">
        <v>60</v>
      </c>
      <c r="B24" s="22" t="s">
        <v>45</v>
      </c>
      <c r="C24" s="22" t="s">
        <v>55</v>
      </c>
      <c r="D24" s="22" t="s">
        <v>68</v>
      </c>
      <c r="E24" s="22" t="s">
        <v>69</v>
      </c>
      <c r="F24" s="22" t="s">
        <v>59</v>
      </c>
      <c r="G24" s="22" t="s">
        <v>72</v>
      </c>
      <c r="H24" s="22" t="s">
        <v>57</v>
      </c>
      <c r="I24" s="23" t="s">
        <v>28</v>
      </c>
      <c r="J24" s="39">
        <v>39286.9</v>
      </c>
      <c r="K24" s="36">
        <v>1176.3</v>
      </c>
      <c r="L24" s="37">
        <f t="shared" si="4"/>
        <v>40463.200000000004</v>
      </c>
    </row>
    <row r="25" spans="1:12" ht="131.25" customHeight="1">
      <c r="A25" s="4" t="s">
        <v>60</v>
      </c>
      <c r="B25" s="4" t="s">
        <v>45</v>
      </c>
      <c r="C25" s="4" t="s">
        <v>55</v>
      </c>
      <c r="D25" s="4" t="s">
        <v>68</v>
      </c>
      <c r="E25" s="4" t="s">
        <v>69</v>
      </c>
      <c r="F25" s="4" t="s">
        <v>59</v>
      </c>
      <c r="G25" s="4" t="s">
        <v>73</v>
      </c>
      <c r="H25" s="4" t="s">
        <v>57</v>
      </c>
      <c r="I25" s="7" t="s">
        <v>26</v>
      </c>
      <c r="J25" s="38">
        <v>29497.5</v>
      </c>
      <c r="K25" s="36">
        <v>1087.5999999999999</v>
      </c>
      <c r="L25" s="37">
        <f t="shared" si="4"/>
        <v>30585.1</v>
      </c>
    </row>
    <row r="26" spans="1:12" ht="90" customHeight="1">
      <c r="A26" s="4" t="s">
        <v>60</v>
      </c>
      <c r="B26" s="4" t="s">
        <v>45</v>
      </c>
      <c r="C26" s="4" t="s">
        <v>55</v>
      </c>
      <c r="D26" s="4" t="s">
        <v>68</v>
      </c>
      <c r="E26" s="4" t="s">
        <v>69</v>
      </c>
      <c r="F26" s="4" t="s">
        <v>59</v>
      </c>
      <c r="G26" s="4" t="s">
        <v>74</v>
      </c>
      <c r="H26" s="4" t="s">
        <v>57</v>
      </c>
      <c r="I26" s="7" t="s">
        <v>23</v>
      </c>
      <c r="J26" s="38">
        <v>32</v>
      </c>
      <c r="K26" s="36">
        <v>1.2</v>
      </c>
      <c r="L26" s="37">
        <f t="shared" si="4"/>
        <v>33.200000000000003</v>
      </c>
    </row>
    <row r="27" spans="1:12" ht="89.25" customHeight="1">
      <c r="A27" s="4" t="s">
        <v>60</v>
      </c>
      <c r="B27" s="4" t="s">
        <v>45</v>
      </c>
      <c r="C27" s="4" t="s">
        <v>55</v>
      </c>
      <c r="D27" s="4" t="s">
        <v>68</v>
      </c>
      <c r="E27" s="4" t="s">
        <v>69</v>
      </c>
      <c r="F27" s="4" t="s">
        <v>59</v>
      </c>
      <c r="G27" s="4" t="s">
        <v>75</v>
      </c>
      <c r="H27" s="4" t="s">
        <v>57</v>
      </c>
      <c r="I27" s="7" t="s">
        <v>19</v>
      </c>
      <c r="J27" s="38">
        <v>10934</v>
      </c>
      <c r="K27" s="36">
        <v>373.52</v>
      </c>
      <c r="L27" s="37">
        <f t="shared" si="4"/>
        <v>11307.52</v>
      </c>
    </row>
    <row r="28" spans="1:12" ht="93" customHeight="1">
      <c r="A28" s="4" t="s">
        <v>60</v>
      </c>
      <c r="B28" s="4" t="s">
        <v>45</v>
      </c>
      <c r="C28" s="4" t="s">
        <v>55</v>
      </c>
      <c r="D28" s="4" t="s">
        <v>68</v>
      </c>
      <c r="E28" s="4" t="s">
        <v>69</v>
      </c>
      <c r="F28" s="4" t="s">
        <v>59</v>
      </c>
      <c r="G28" s="4" t="s">
        <v>76</v>
      </c>
      <c r="H28" s="4" t="s">
        <v>57</v>
      </c>
      <c r="I28" s="7" t="s">
        <v>21</v>
      </c>
      <c r="J28" s="38">
        <v>445.1</v>
      </c>
      <c r="K28" s="36">
        <v>17.2</v>
      </c>
      <c r="L28" s="37">
        <f t="shared" si="4"/>
        <v>462.3</v>
      </c>
    </row>
    <row r="29" spans="1:12" ht="90" customHeight="1">
      <c r="A29" s="4" t="s">
        <v>60</v>
      </c>
      <c r="B29" s="4" t="s">
        <v>45</v>
      </c>
      <c r="C29" s="4" t="s">
        <v>55</v>
      </c>
      <c r="D29" s="4" t="s">
        <v>68</v>
      </c>
      <c r="E29" s="4" t="s">
        <v>69</v>
      </c>
      <c r="F29" s="4" t="s">
        <v>59</v>
      </c>
      <c r="G29" s="4" t="s">
        <v>77</v>
      </c>
      <c r="H29" s="4" t="s">
        <v>57</v>
      </c>
      <c r="I29" s="7" t="s">
        <v>24</v>
      </c>
      <c r="J29" s="38">
        <v>702.3</v>
      </c>
      <c r="K29" s="36"/>
      <c r="L29" s="37">
        <f t="shared" si="4"/>
        <v>702.3</v>
      </c>
    </row>
    <row r="30" spans="1:12" ht="93.75" customHeight="1">
      <c r="A30" s="4" t="s">
        <v>60</v>
      </c>
      <c r="B30" s="4" t="s">
        <v>45</v>
      </c>
      <c r="C30" s="4" t="s">
        <v>55</v>
      </c>
      <c r="D30" s="4" t="s">
        <v>68</v>
      </c>
      <c r="E30" s="4" t="s">
        <v>69</v>
      </c>
      <c r="F30" s="4" t="s">
        <v>59</v>
      </c>
      <c r="G30" s="4" t="s">
        <v>78</v>
      </c>
      <c r="H30" s="4" t="s">
        <v>57</v>
      </c>
      <c r="I30" s="7" t="s">
        <v>22</v>
      </c>
      <c r="J30" s="38">
        <v>112.9</v>
      </c>
      <c r="K30" s="36">
        <v>3.6</v>
      </c>
      <c r="L30" s="37">
        <f t="shared" si="4"/>
        <v>116.5</v>
      </c>
    </row>
    <row r="31" spans="1:12" ht="95.25" customHeight="1">
      <c r="A31" s="4" t="s">
        <v>60</v>
      </c>
      <c r="B31" s="4" t="s">
        <v>45</v>
      </c>
      <c r="C31" s="4" t="s">
        <v>55</v>
      </c>
      <c r="D31" s="4" t="s">
        <v>68</v>
      </c>
      <c r="E31" s="4" t="s">
        <v>69</v>
      </c>
      <c r="F31" s="4" t="s">
        <v>59</v>
      </c>
      <c r="G31" s="4" t="s">
        <v>79</v>
      </c>
      <c r="H31" s="4" t="s">
        <v>57</v>
      </c>
      <c r="I31" s="7" t="s">
        <v>20</v>
      </c>
      <c r="J31" s="38">
        <v>1674.4</v>
      </c>
      <c r="K31" s="36">
        <v>51.51</v>
      </c>
      <c r="L31" s="37">
        <f t="shared" si="4"/>
        <v>1725.91</v>
      </c>
    </row>
    <row r="32" spans="1:12" ht="120.75" customHeight="1">
      <c r="A32" s="4" t="s">
        <v>60</v>
      </c>
      <c r="B32" s="4" t="s">
        <v>45</v>
      </c>
      <c r="C32" s="4" t="s">
        <v>55</v>
      </c>
      <c r="D32" s="4" t="s">
        <v>68</v>
      </c>
      <c r="E32" s="4" t="s">
        <v>69</v>
      </c>
      <c r="F32" s="4" t="s">
        <v>59</v>
      </c>
      <c r="G32" s="4" t="s">
        <v>80</v>
      </c>
      <c r="H32" s="4" t="s">
        <v>57</v>
      </c>
      <c r="I32" s="7" t="s">
        <v>17</v>
      </c>
      <c r="J32" s="38">
        <v>599</v>
      </c>
      <c r="K32" s="36"/>
      <c r="L32" s="37">
        <f t="shared" si="4"/>
        <v>599</v>
      </c>
    </row>
    <row r="33" spans="1:12" ht="123" customHeight="1">
      <c r="A33" s="4" t="s">
        <v>60</v>
      </c>
      <c r="B33" s="4" t="s">
        <v>45</v>
      </c>
      <c r="C33" s="4" t="s">
        <v>55</v>
      </c>
      <c r="D33" s="4" t="s">
        <v>68</v>
      </c>
      <c r="E33" s="4" t="s">
        <v>69</v>
      </c>
      <c r="F33" s="4" t="s">
        <v>59</v>
      </c>
      <c r="G33" s="4" t="s">
        <v>81</v>
      </c>
      <c r="H33" s="4" t="s">
        <v>57</v>
      </c>
      <c r="I33" s="7" t="s">
        <v>25</v>
      </c>
      <c r="J33" s="38">
        <v>116747.7</v>
      </c>
      <c r="K33" s="36">
        <f>967.8+4390</f>
        <v>5357.8</v>
      </c>
      <c r="L33" s="37">
        <f t="shared" si="4"/>
        <v>122105.5</v>
      </c>
    </row>
    <row r="34" spans="1:12" ht="100.5" customHeight="1">
      <c r="A34" s="4" t="s">
        <v>60</v>
      </c>
      <c r="B34" s="4" t="s">
        <v>45</v>
      </c>
      <c r="C34" s="4" t="s">
        <v>55</v>
      </c>
      <c r="D34" s="4" t="s">
        <v>68</v>
      </c>
      <c r="E34" s="4" t="s">
        <v>69</v>
      </c>
      <c r="F34" s="4" t="s">
        <v>59</v>
      </c>
      <c r="G34" s="4" t="s">
        <v>82</v>
      </c>
      <c r="H34" s="4" t="s">
        <v>57</v>
      </c>
      <c r="I34" s="7" t="s">
        <v>16</v>
      </c>
      <c r="J34" s="38">
        <v>10628</v>
      </c>
      <c r="K34" s="36"/>
      <c r="L34" s="37">
        <f t="shared" si="4"/>
        <v>10628</v>
      </c>
    </row>
    <row r="35" spans="1:12" ht="132" customHeight="1">
      <c r="A35" s="4" t="s">
        <v>60</v>
      </c>
      <c r="B35" s="4" t="s">
        <v>45</v>
      </c>
      <c r="C35" s="4" t="s">
        <v>55</v>
      </c>
      <c r="D35" s="4" t="s">
        <v>68</v>
      </c>
      <c r="E35" s="4" t="s">
        <v>69</v>
      </c>
      <c r="F35" s="4" t="s">
        <v>59</v>
      </c>
      <c r="G35" s="4" t="s">
        <v>83</v>
      </c>
      <c r="H35" s="4" t="s">
        <v>57</v>
      </c>
      <c r="I35" s="7" t="s">
        <v>13</v>
      </c>
      <c r="J35" s="38">
        <v>51740.7</v>
      </c>
      <c r="K35" s="36"/>
      <c r="L35" s="37">
        <f t="shared" si="4"/>
        <v>51740.7</v>
      </c>
    </row>
    <row r="36" spans="1:12" ht="96" customHeight="1">
      <c r="A36" s="4" t="s">
        <v>60</v>
      </c>
      <c r="B36" s="4" t="s">
        <v>45</v>
      </c>
      <c r="C36" s="4" t="s">
        <v>55</v>
      </c>
      <c r="D36" s="4" t="s">
        <v>68</v>
      </c>
      <c r="E36" s="4" t="s">
        <v>69</v>
      </c>
      <c r="F36" s="4" t="s">
        <v>59</v>
      </c>
      <c r="G36" s="4" t="s">
        <v>84</v>
      </c>
      <c r="H36" s="4" t="s">
        <v>57</v>
      </c>
      <c r="I36" s="7" t="s">
        <v>27</v>
      </c>
      <c r="J36" s="38">
        <v>77610.899999999994</v>
      </c>
      <c r="K36" s="36">
        <v>2927.7</v>
      </c>
      <c r="L36" s="37">
        <f t="shared" si="4"/>
        <v>80538.599999999991</v>
      </c>
    </row>
    <row r="37" spans="1:12" ht="101.25" customHeight="1">
      <c r="A37" s="4" t="s">
        <v>60</v>
      </c>
      <c r="B37" s="4" t="s">
        <v>45</v>
      </c>
      <c r="C37" s="4" t="s">
        <v>55</v>
      </c>
      <c r="D37" s="4" t="s">
        <v>68</v>
      </c>
      <c r="E37" s="4" t="s">
        <v>69</v>
      </c>
      <c r="F37" s="4" t="s">
        <v>59</v>
      </c>
      <c r="G37" s="4" t="s">
        <v>85</v>
      </c>
      <c r="H37" s="4" t="s">
        <v>57</v>
      </c>
      <c r="I37" s="30" t="s">
        <v>86</v>
      </c>
      <c r="J37" s="38">
        <v>482.1</v>
      </c>
      <c r="K37" s="36">
        <v>17.2</v>
      </c>
      <c r="L37" s="37">
        <f t="shared" si="4"/>
        <v>499.3</v>
      </c>
    </row>
    <row r="38" spans="1:12" ht="73.5" customHeight="1">
      <c r="A38" s="4" t="s">
        <v>60</v>
      </c>
      <c r="B38" s="4" t="s">
        <v>45</v>
      </c>
      <c r="C38" s="4" t="s">
        <v>55</v>
      </c>
      <c r="D38" s="4" t="s">
        <v>68</v>
      </c>
      <c r="E38" s="4" t="s">
        <v>69</v>
      </c>
      <c r="F38" s="4" t="s">
        <v>59</v>
      </c>
      <c r="G38" s="4" t="s">
        <v>87</v>
      </c>
      <c r="H38" s="4" t="s">
        <v>57</v>
      </c>
      <c r="I38" s="7" t="s">
        <v>14</v>
      </c>
      <c r="J38" s="38">
        <v>5116.3999999999996</v>
      </c>
      <c r="K38" s="36"/>
      <c r="L38" s="37">
        <f t="shared" si="4"/>
        <v>5116.3999999999996</v>
      </c>
    </row>
    <row r="39" spans="1:12" ht="93" customHeight="1">
      <c r="A39" s="4" t="s">
        <v>60</v>
      </c>
      <c r="B39" s="4" t="s">
        <v>45</v>
      </c>
      <c r="C39" s="4" t="s">
        <v>55</v>
      </c>
      <c r="D39" s="4" t="s">
        <v>68</v>
      </c>
      <c r="E39" s="4" t="s">
        <v>88</v>
      </c>
      <c r="F39" s="4" t="s">
        <v>59</v>
      </c>
      <c r="G39" s="4" t="s">
        <v>54</v>
      </c>
      <c r="H39" s="4" t="s">
        <v>57</v>
      </c>
      <c r="I39" s="7" t="s">
        <v>109</v>
      </c>
      <c r="J39" s="38">
        <v>3816.4</v>
      </c>
      <c r="K39" s="36"/>
      <c r="L39" s="37">
        <f t="shared" si="4"/>
        <v>3816.4</v>
      </c>
    </row>
    <row r="40" spans="1:12" ht="94.5">
      <c r="A40" s="4" t="s">
        <v>60</v>
      </c>
      <c r="B40" s="4" t="s">
        <v>45</v>
      </c>
      <c r="C40" s="4" t="s">
        <v>55</v>
      </c>
      <c r="D40" s="4" t="s">
        <v>89</v>
      </c>
      <c r="E40" s="4" t="s">
        <v>90</v>
      </c>
      <c r="F40" s="4" t="s">
        <v>59</v>
      </c>
      <c r="G40" s="4" t="s">
        <v>54</v>
      </c>
      <c r="H40" s="4" t="s">
        <v>57</v>
      </c>
      <c r="I40" s="7" t="s">
        <v>110</v>
      </c>
      <c r="J40" s="38">
        <v>5717.2</v>
      </c>
      <c r="K40" s="36"/>
      <c r="L40" s="37">
        <f t="shared" si="4"/>
        <v>5717.2</v>
      </c>
    </row>
    <row r="41" spans="1:12" ht="63">
      <c r="A41" s="4" t="s">
        <v>60</v>
      </c>
      <c r="B41" s="4" t="s">
        <v>45</v>
      </c>
      <c r="C41" s="4" t="s">
        <v>55</v>
      </c>
      <c r="D41" s="4" t="s">
        <v>89</v>
      </c>
      <c r="E41" s="4" t="s">
        <v>91</v>
      </c>
      <c r="F41" s="4" t="s">
        <v>59</v>
      </c>
      <c r="G41" s="4" t="s">
        <v>54</v>
      </c>
      <c r="H41" s="4" t="s">
        <v>57</v>
      </c>
      <c r="I41" s="7" t="s">
        <v>112</v>
      </c>
      <c r="J41" s="38">
        <v>2557.8000000000002</v>
      </c>
      <c r="K41" s="36"/>
      <c r="L41" s="37">
        <f t="shared" si="4"/>
        <v>2557.8000000000002</v>
      </c>
    </row>
    <row r="42" spans="1:12" ht="94.5">
      <c r="A42" s="4" t="s">
        <v>60</v>
      </c>
      <c r="B42" s="4" t="s">
        <v>45</v>
      </c>
      <c r="C42" s="4" t="s">
        <v>55</v>
      </c>
      <c r="D42" s="4" t="s">
        <v>89</v>
      </c>
      <c r="E42" s="4" t="s">
        <v>92</v>
      </c>
      <c r="F42" s="4" t="s">
        <v>59</v>
      </c>
      <c r="G42" s="4" t="s">
        <v>54</v>
      </c>
      <c r="H42" s="4" t="s">
        <v>57</v>
      </c>
      <c r="I42" s="7" t="s">
        <v>113</v>
      </c>
      <c r="J42" s="38">
        <v>26.7</v>
      </c>
      <c r="K42" s="36"/>
      <c r="L42" s="37">
        <f t="shared" si="4"/>
        <v>26.7</v>
      </c>
    </row>
  </sheetData>
  <mergeCells count="8">
    <mergeCell ref="K2:K4"/>
    <mergeCell ref="L2:L4"/>
    <mergeCell ref="A2:H2"/>
    <mergeCell ref="I2:I4"/>
    <mergeCell ref="J2:J4"/>
    <mergeCell ref="A3:A4"/>
    <mergeCell ref="B3:F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 краевые 2018</vt:lpstr>
      <vt:lpstr>динамика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2018-01-25T01:50:46Z</cp:lastPrinted>
  <dcterms:created xsi:type="dcterms:W3CDTF">2015-10-23T07:06:38Z</dcterms:created>
  <dcterms:modified xsi:type="dcterms:W3CDTF">2018-01-29T10:11:55Z</dcterms:modified>
</cp:coreProperties>
</file>