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 defaultThemeVersion="124226"/>
  <bookViews>
    <workbookView xWindow="240" yWindow="75" windowWidth="15480" windowHeight="10875"/>
  </bookViews>
  <sheets>
    <sheet name="Приложение 5  доходов  2020" sheetId="1" r:id="rId1"/>
  </sheets>
  <definedNames>
    <definedName name="_xlnm.Print_Titles" localSheetId="0">'Приложение 5  доходов  2020'!$8:$8</definedName>
  </definedNames>
  <calcPr calcId="124519"/>
</workbook>
</file>

<file path=xl/calcChain.xml><?xml version="1.0" encoding="utf-8"?>
<calcChain xmlns="http://schemas.openxmlformats.org/spreadsheetml/2006/main">
  <c r="A71" i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K45" l="1"/>
  <c r="K120"/>
  <c r="K101"/>
  <c r="K75"/>
  <c r="K54"/>
  <c r="K53" s="1"/>
  <c r="K52" s="1"/>
  <c r="K51" s="1"/>
  <c r="K50" s="1"/>
  <c r="K83" l="1"/>
  <c r="K140"/>
  <c r="K118"/>
  <c r="K97"/>
  <c r="K92"/>
  <c r="K147" l="1"/>
  <c r="K128"/>
  <c r="K124" l="1"/>
  <c r="K88"/>
  <c r="K87" s="1"/>
  <c r="K86" s="1"/>
  <c r="K151"/>
  <c r="K146"/>
  <c r="K126" l="1"/>
  <c r="K123" s="1"/>
  <c r="K100" s="1"/>
  <c r="K150" l="1"/>
  <c r="K149" s="1"/>
  <c r="K30" l="1"/>
  <c r="A10" l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152" l="1"/>
  <c r="K27" l="1"/>
  <c r="K25"/>
  <c r="K23"/>
  <c r="K21" l="1"/>
  <c r="K82"/>
  <c r="K145" l="1"/>
  <c r="K139" s="1"/>
  <c r="K12"/>
  <c r="K11" s="1"/>
  <c r="K14"/>
  <c r="K20"/>
  <c r="K19" s="1"/>
  <c r="K32"/>
  <c r="K34"/>
  <c r="K37"/>
  <c r="K40"/>
  <c r="K42"/>
  <c r="K48"/>
  <c r="K60"/>
  <c r="K62"/>
  <c r="K65"/>
  <c r="K64" s="1"/>
  <c r="K68"/>
  <c r="K67" s="1"/>
  <c r="K72"/>
  <c r="K71" s="1"/>
  <c r="K79"/>
  <c r="K78" s="1"/>
  <c r="K94"/>
  <c r="K96"/>
  <c r="K137"/>
  <c r="K136" s="1"/>
  <c r="K135" s="1"/>
  <c r="K57" l="1"/>
  <c r="K56" s="1"/>
  <c r="K44"/>
  <c r="K9" s="1"/>
  <c r="K91"/>
  <c r="K90" s="1"/>
  <c r="K81"/>
  <c r="K77" s="1"/>
  <c r="K39"/>
  <c r="K36" s="1"/>
  <c r="K29"/>
  <c r="K10"/>
  <c r="K152" l="1"/>
</calcChain>
</file>

<file path=xl/sharedStrings.xml><?xml version="1.0" encoding="utf-8"?>
<sst xmlns="http://schemas.openxmlformats.org/spreadsheetml/2006/main" count="1305" uniqueCount="231">
  <si>
    <t xml:space="preserve">Прочие доходы от компенсации затрат государства </t>
  </si>
  <si>
    <t>Платежи, взимаемые государственными и муниципальными органами (организациями) за выполнение определенных функций</t>
  </si>
  <si>
    <t>АДМИНИСТРАТИВНЫЕ ПЛАТЕЖИ И СБОРЫ</t>
  </si>
  <si>
    <t>БЕЗВОЗМЕЗДНЫЕ ПОСТУПЛЕНИЯ</t>
  </si>
  <si>
    <t>ВСЕГО ДОХОДОВ</t>
  </si>
  <si>
    <t>ШТРАФЫ, САНКЦИИ, ВОЗМЕЩЕНИЕ УЩЕРБА</t>
  </si>
  <si>
    <t>НАЛОГИ НА ПРИБЫЛЬ, ДОХОДЫ</t>
  </si>
  <si>
    <t>Налог на прибыль организаций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</si>
  <si>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</si>
  <si>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Налог на доходы физических лиц</t>
  </si>
  <si>
    <t>НАЛОГИ НА СОВОКУПНЫЙ ДОХОД</t>
  </si>
  <si>
    <t>Единый налог на вмененный доход для отдельных видов деятельности</t>
  </si>
  <si>
    <t xml:space="preserve">Единый сельскохозяйственный налог 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</si>
  <si>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</si>
  <si>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</si>
  <si>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</si>
  <si>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</si>
  <si>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</si>
  <si>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</si>
  <si>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</si>
  <si>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</si>
  <si>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</si>
  <si>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</si>
  <si>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</si>
  <si>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</si>
  <si>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</si>
  <si>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НАЛОГОВЫЕ И НЕНАЛОГОВЫЕ ДОХОДЫ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</si>
  <si>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</si>
  <si>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Доходы     от    продажи    земельных   участков,  государственная  собственность  на   которые   не  разграничена</t>
  </si>
  <si>
    <t>Платежи от государственных и муниципальных унитарных предприятий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</si>
  <si>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</si>
  <si>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</si>
  <si>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</si>
  <si>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</si>
  <si>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</si>
  <si>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выбросы загрязняющих веществ в атмосферный воздух стационарными объектами</t>
  </si>
  <si>
    <t>ДОХОДЫ ОТ ОКАЗАНИЯ ПЛАТНЫХ УСЛУГ (РАБОТ) И КОМПЕНСАЦИИ ЗАТРАТ ГОСУДАРСТВА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</si>
  <si>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</si>
  <si>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</si>
  <si>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</si>
  <si>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</si>
  <si>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</si>
  <si>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 xml:space="preserve">Прочие безвозмездные поступления </t>
  </si>
  <si>
    <t>Прочие безвозмездные поступления в бюджеты городских округов</t>
  </si>
  <si>
    <t>Плата за размещение отходов производства и потребления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</si>
  <si>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</si>
  <si>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</si>
  <si>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</si>
  <si>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</si>
  <si>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</si>
  <si>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</si>
  <si>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</si>
  <si>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Доходы от оказания платных услуг (работ) 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</si>
  <si>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</si>
  <si>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городских округов</t>
  </si>
  <si>
    <t xml:space="preserve">НАЛОГИ НА ТОВАРЫ (РАБОТЫ, УСЛУГИ), РЕАЛИЗУЕМЫЕ НА ТЕРРИТОРИИ РОССИЙСКОЙ ФЕДЕРАЦИИ
</t>
  </si>
  <si>
    <t xml:space="preserve">Акцизы по подакцизным товарам (продукции), производимым на территории Российской Федерации
</t>
  </si>
  <si>
    <t>Доходы от уплаты акцизов на дизельное топливо, подлежащие
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</si>
  <si>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продажи земельных участков, находящихся в государственной и муниципальной собственности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</si>
  <si>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</si>
  <si>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</si>
  <si>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</si>
  <si>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Земельный налог с физических лиц</t>
  </si>
  <si>
    <t>Земельный налог с организаций</t>
  </si>
  <si>
    <t xml:space="preserve">Налог на прибыль организаций (за исключением консолидированных групп налогоплательщиков), зачисляемый в бюджеты субъектов Российской Федерации
</t>
  </si>
  <si>
    <t xml:space="preserve">Доходы от сдачи в аренду имущества, составляющего государственную (муниципальную) казну (за исключением земельных участков)
</t>
  </si>
  <si>
    <t xml:space="preserve">Доходы от сдачи в аренду имущества, составляющего казну городских округов (за исключением земельных участков)
</t>
  </si>
  <si>
    <t>Плата за сбросы загрязняющих веществ в водные объекты</t>
  </si>
  <si>
    <t>Субсидии бюджетам бюджетной системы Российской Федерации (межбюджетные субсидии)</t>
  </si>
  <si>
    <t>Доходы, поступающие в порядке возмещения расходов, понесенных в связи с эксплуатацией  имущества городских округов (в части имущества, находящегося в оперативном управлении)</t>
  </si>
  <si>
    <t>Прочие неналоговые доходы</t>
  </si>
  <si>
    <t>Прочие неналоговые доходы  бюджетов городских округов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</si>
  <si>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</si>
  <si>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</si>
  <si>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Доходы от перечисления части прибыли  государственных и муниципальных унитарных предприятий, остающейся после уплаты налогов и обязательных платежей</t>
  </si>
  <si>
    <t>000</t>
  </si>
  <si>
    <t>1</t>
  </si>
  <si>
    <t>00</t>
  </si>
  <si>
    <t>0000</t>
  </si>
  <si>
    <t>01</t>
  </si>
  <si>
    <t>110</t>
  </si>
  <si>
    <t>010</t>
  </si>
  <si>
    <t>182</t>
  </si>
  <si>
    <t>012</t>
  </si>
  <si>
    <t>02</t>
  </si>
  <si>
    <t>Код классификации доходов бюджета</t>
  </si>
  <si>
    <t>код вида доходов бюджета</t>
  </si>
  <si>
    <t>код подвида доходов бюджета</t>
  </si>
  <si>
    <t>020</t>
  </si>
  <si>
    <t>030</t>
  </si>
  <si>
    <t>040</t>
  </si>
  <si>
    <t>03</t>
  </si>
  <si>
    <t>100</t>
  </si>
  <si>
    <t>230</t>
  </si>
  <si>
    <t>240</t>
  </si>
  <si>
    <t>250</t>
  </si>
  <si>
    <t>260</t>
  </si>
  <si>
    <t>05</t>
  </si>
  <si>
    <t>04</t>
  </si>
  <si>
    <t>06</t>
  </si>
  <si>
    <t>032</t>
  </si>
  <si>
    <t>042</t>
  </si>
  <si>
    <t>08</t>
  </si>
  <si>
    <t>07</t>
  </si>
  <si>
    <t>150</t>
  </si>
  <si>
    <t>906</t>
  </si>
  <si>
    <t>11</t>
  </si>
  <si>
    <t>120</t>
  </si>
  <si>
    <t>024</t>
  </si>
  <si>
    <t>070</t>
  </si>
  <si>
    <t>074</t>
  </si>
  <si>
    <t>014</t>
  </si>
  <si>
    <t>09</t>
  </si>
  <si>
    <t>931</t>
  </si>
  <si>
    <t>044</t>
  </si>
  <si>
    <t>12</t>
  </si>
  <si>
    <t>048</t>
  </si>
  <si>
    <t>130</t>
  </si>
  <si>
    <t>13</t>
  </si>
  <si>
    <t>990</t>
  </si>
  <si>
    <t>994</t>
  </si>
  <si>
    <t>975</t>
  </si>
  <si>
    <t>060</t>
  </si>
  <si>
    <t>064</t>
  </si>
  <si>
    <t>14</t>
  </si>
  <si>
    <t>430</t>
  </si>
  <si>
    <t>15</t>
  </si>
  <si>
    <t>140</t>
  </si>
  <si>
    <t>16</t>
  </si>
  <si>
    <t>050</t>
  </si>
  <si>
    <t>17</t>
  </si>
  <si>
    <t>180</t>
  </si>
  <si>
    <t>2</t>
  </si>
  <si>
    <t>20</t>
  </si>
  <si>
    <t>30</t>
  </si>
  <si>
    <t xml:space="preserve">  ПРОЧИЕ НЕНАЛОГОВЫЕ ДОХОДЫ</t>
  </si>
  <si>
    <t>№ строки</t>
  </si>
  <si>
    <t>БЕЗВОЗМЕЗДНЫЕ ПОСТУПЛЕНИЯ ОТ ДРУГИХ БЮДЖЕТОВ БЮДЖЕТНОЙ СИСТЕМЫ РОССИЙСКОЙ ФЕДЕРАЦИИ</t>
  </si>
  <si>
    <t>Субвенции бюджетам бюджетной системы Российской Федерации</t>
  </si>
  <si>
    <t>041</t>
  </si>
  <si>
    <t xml:space="preserve">Плата за размещение отходов производства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</si>
  <si>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</si>
  <si>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</si>
  <si>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</si>
  <si>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Доходы, поступающие в порядке возмещения расходов, понесенных в связи с эксплуатацией  имущества городских округов 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</si>
  <si>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</si>
  <si>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</si>
  <si>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</si>
  <si>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</si>
  <si>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</si>
  <si>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</si>
  <si>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</si>
  <si>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</si>
  <si>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</si>
  <si>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
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</si>
  <si>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
</t>
  </si>
  <si>
    <t>123</t>
  </si>
  <si>
    <t>053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</si>
  <si>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</si>
  <si>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</si>
  <si>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</si>
  <si>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</si>
  <si>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</si>
  <si>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</si>
  <si>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</si>
  <si>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</si>
  <si>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</si>
  <si>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</si>
  <si>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</si>
  <si>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</si>
  <si>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</si>
  <si>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</si>
  <si>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
 доходов бюджета</t>
  </si>
  <si>
    <t>код главного администратора
 доходов бюджета</t>
  </si>
  <si>
    <t>2020 год,
тыс.руб.</t>
  </si>
  <si>
    <t xml:space="preserve">Доходы  бюджета  г.Дивногорска на 2020 год </t>
  </si>
  <si>
    <t>Наименование кода 
классификации доходов бюджета</t>
  </si>
  <si>
    <r>
      <rPr>
        <b/>
        <sz val="12"/>
        <rFont val="Arial"/>
        <family val="2"/>
        <charset val="204"/>
      </rPr>
      <t>Приложение 5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
 от  17 декабря 2019г. №49 -316 -ГС"О бюджете города
 Дивногорска на 2020 год и плановый период 2021-2022 годов"</t>
    </r>
  </si>
  <si>
    <t>40</t>
  </si>
  <si>
    <t>Иные межбюджетные трансферты</t>
  </si>
  <si>
    <t>19</t>
  </si>
  <si>
    <t>Возврат прочих остатков субсидий, субвенций и иных межбюджетных трансфертов, имеющих целевое назначение, прошлых лет</t>
  </si>
  <si>
    <t>60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</si>
  <si>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</si>
  <si>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991</t>
  </si>
  <si>
    <t xml:space="preserve">Прочие доходы от компенсации затрат  бюджетов городских округов (в части возврата дебиторской задолженности прошлых лет по краевым целевым средствам) 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</si>
  <si>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</si>
  <si>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177</t>
  </si>
  <si>
    <t>188</t>
  </si>
  <si>
    <t>129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</si>
  <si>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в  бюджет муниципального образования по нормативам, действующим до 1 января 2020 года
</t>
  </si>
  <si>
    <t>439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</si>
  <si>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</si>
  <si>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</si>
  <si>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083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</si>
  <si>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</si>
  <si>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153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</si>
  <si>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</si>
  <si>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173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</si>
  <si>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</si>
  <si>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</si>
  <si>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</si>
  <si>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</si>
  <si>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Платежи в целях возмещения причиненного ущерба (убытков)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</si>
  <si>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</si>
  <si>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938</t>
  </si>
  <si>
    <t>061</t>
  </si>
  <si>
    <t>Платежи в целях возмещения убытков, причиненных уклонением от заключения муниципального контракта</t>
  </si>
  <si>
    <t>Платежи в целях возмещения убытков, причиненных 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</si>
  <si>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006</t>
  </si>
  <si>
    <t>093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</si>
  <si>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</t>
  </si>
  <si>
    <t>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</si>
  <si>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</t>
  </si>
  <si>
    <t>415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</si>
  <si>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</si>
  <si>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</si>
  <si>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</si>
  <si>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</si>
  <si>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002</t>
  </si>
  <si>
    <t>Дотации бюджетам на поддержку мер по обеспечению сбалансированности бюджетов</t>
  </si>
  <si>
    <t>Прочие доходы от компенсации затрат бюджетов 
городских округов</t>
  </si>
  <si>
    <t>ЗАДОЛЖЕННОСТЬ И ПЕРЕРАСЧЕТЫ ПО ОТМЕНЕННЫМ НАЛОГАМ, СБОРАМ И ИНЫМ ОБЯЗАТЕЛЬНЫМ ПЛАТЕЖАМ</t>
  </si>
  <si>
    <t>Налоги на имущество</t>
  </si>
  <si>
    <t>Земельный налог (по обязательствам, возникшим до 1 января 2006 года)</t>
  </si>
  <si>
    <t>Земельный налог (по обязательствам, возникшим до 1 января 2006 года), мобилизуемый на территориях городских округов</t>
  </si>
  <si>
    <t>Земельный налог (по обязательствам, возникшим до 1 января 2006 года), мобилизуемый на территориях городских округов (пени по соответствующему платежу)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</si>
  <si>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</si>
  <si>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052</t>
  </si>
  <si>
    <t>2100</t>
  </si>
  <si>
    <r>
      <rPr>
        <b/>
        <sz val="12"/>
        <rFont val="Arial"/>
        <family val="2"/>
        <charset val="204"/>
      </rPr>
      <t>Приложение  3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 
от 09 декабря  2020 г. №   4 - 20  -ГС "О  внесении  изменений  
в  решение  Дивногорского городского Совета  депутатов 
  от  17 декабря 2019  г. № 49-316-ГС "О бюджете города 
Дивногорска на 2020 год и плановый период 2021-2022 годов"</t>
    </r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</si>
</sst>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0.0"/>
    <numFmt numFmtId="166" formatCode="#,##0.0"/>
    <numFmt numFmtId="167" formatCode="?"/>
  </numFmts>
  <fonts count="19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8"/>
      <name val="Arial Cyr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9"/>
      <name val="Arial"/>
      <family val="2"/>
      <charset val="204"/>
    </font>
    <font>
      <sz val="9"/>
      <color indexed="8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rgb="FF00000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4" fillId="0" borderId="0"/>
    <xf numFmtId="164" fontId="4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17" fillId="0" borderId="0"/>
    <xf numFmtId="0" fontId="9" fillId="0" borderId="0"/>
    <xf numFmtId="0" fontId="18" fillId="0" borderId="0"/>
  </cellStyleXfs>
  <cellXfs count="86">
    <xf numFmtId="0" fontId="0" fillId="0" borderId="0" xfId="0"/>
    <xf numFmtId="165" fontId="0" fillId="0" borderId="0" xfId="0" applyNumberFormat="1"/>
    <xf numFmtId="165" fontId="5" fillId="0" borderId="0" xfId="3" applyNumberFormat="1" applyFont="1" applyFill="1" applyBorder="1" applyAlignment="1">
      <alignment horizontal="right" vertical="center" wrapText="1"/>
    </xf>
    <xf numFmtId="14" fontId="7" fillId="0" borderId="0" xfId="3" applyNumberFormat="1" applyFont="1" applyAlignment="1">
      <alignment horizontal="left" vertical="top"/>
    </xf>
    <xf numFmtId="0" fontId="10" fillId="0" borderId="1" xfId="3" applyFont="1" applyBorder="1" applyAlignment="1">
      <alignment horizontal="center" vertical="center" wrapText="1"/>
    </xf>
    <xf numFmtId="0" fontId="10" fillId="0" borderId="1" xfId="3" applyFont="1" applyBorder="1" applyAlignment="1">
      <alignment horizontal="center" vertical="top" wrapText="1"/>
    </xf>
    <xf numFmtId="0" fontId="10" fillId="0" borderId="1" xfId="3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0" fontId="11" fillId="0" borderId="1" xfId="3" applyFont="1" applyFill="1" applyBorder="1" applyAlignment="1">
      <alignment vertical="top" wrapText="1"/>
    </xf>
    <xf numFmtId="0" fontId="12" fillId="0" borderId="1" xfId="3" applyFont="1" applyFill="1" applyBorder="1" applyAlignment="1">
      <alignment vertical="top" wrapText="1"/>
    </xf>
    <xf numFmtId="0" fontId="7" fillId="0" borderId="1" xfId="3" applyNumberFormat="1" applyFont="1" applyBorder="1" applyAlignment="1">
      <alignment vertical="top" wrapText="1"/>
    </xf>
    <xf numFmtId="0" fontId="7" fillId="0" borderId="1" xfId="3" applyFont="1" applyBorder="1" applyAlignment="1">
      <alignment vertical="top" wrapText="1"/>
    </xf>
    <xf numFmtId="0" fontId="8" fillId="0" borderId="1" xfId="3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7" fillId="0" borderId="1" xfId="2" applyFont="1" applyFill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1" xfId="3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center" vertical="center"/>
    </xf>
    <xf numFmtId="0" fontId="11" fillId="0" borderId="1" xfId="4" applyFont="1" applyFill="1" applyBorder="1" applyAlignment="1">
      <alignment vertical="top" wrapText="1"/>
    </xf>
    <xf numFmtId="0" fontId="12" fillId="0" borderId="1" xfId="4" applyFont="1" applyFill="1" applyBorder="1" applyAlignment="1">
      <alignment vertical="top" wrapText="1"/>
    </xf>
    <xf numFmtId="49" fontId="7" fillId="2" borderId="1" xfId="0" applyNumberFormat="1" applyFont="1" applyFill="1" applyBorder="1" applyAlignment="1">
      <alignment horizontal="center" vertical="top"/>
    </xf>
    <xf numFmtId="49" fontId="8" fillId="2" borderId="1" xfId="0" applyNumberFormat="1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0" fontId="12" fillId="0" borderId="1" xfId="3" applyFont="1" applyFill="1" applyBorder="1" applyAlignment="1">
      <alignment horizontal="center" vertical="center"/>
    </xf>
    <xf numFmtId="0" fontId="8" fillId="0" borderId="1" xfId="3" applyFont="1" applyFill="1" applyBorder="1" applyAlignment="1">
      <alignment vertical="top" wrapText="1"/>
    </xf>
    <xf numFmtId="0" fontId="9" fillId="0" borderId="0" xfId="0" applyFont="1" applyAlignment="1">
      <alignment vertical="top"/>
    </xf>
    <xf numFmtId="0" fontId="9" fillId="0" borderId="0" xfId="0" applyFont="1" applyAlignment="1">
      <alignment horizontal="left" vertical="top"/>
    </xf>
    <xf numFmtId="0" fontId="9" fillId="0" borderId="0" xfId="0" applyFont="1" applyFill="1" applyAlignment="1">
      <alignment vertical="top"/>
    </xf>
    <xf numFmtId="49" fontId="13" fillId="0" borderId="1" xfId="0" applyNumberFormat="1" applyFont="1" applyFill="1" applyBorder="1" applyAlignment="1">
      <alignment horizontal="center" vertical="center" textRotation="90" wrapText="1"/>
    </xf>
    <xf numFmtId="0" fontId="9" fillId="0" borderId="0" xfId="3" applyFont="1" applyAlignment="1">
      <alignment horizontal="center" vertical="top"/>
    </xf>
    <xf numFmtId="0" fontId="7" fillId="0" borderId="0" xfId="3" applyFont="1" applyAlignment="1">
      <alignment horizontal="center" vertical="center"/>
    </xf>
    <xf numFmtId="0" fontId="7" fillId="0" borderId="0" xfId="3" applyFont="1" applyAlignment="1">
      <alignment horizontal="right" vertical="top"/>
    </xf>
    <xf numFmtId="0" fontId="14" fillId="0" borderId="1" xfId="3" applyFont="1" applyFill="1" applyBorder="1" applyAlignment="1">
      <alignment horizontal="center" vertical="center"/>
    </xf>
    <xf numFmtId="0" fontId="15" fillId="2" borderId="1" xfId="0" applyFont="1" applyFill="1" applyBorder="1"/>
    <xf numFmtId="166" fontId="11" fillId="0" borderId="1" xfId="3" applyNumberFormat="1" applyFont="1" applyFill="1" applyBorder="1" applyAlignment="1">
      <alignment horizontal="right" vertical="center" wrapText="1"/>
    </xf>
    <xf numFmtId="166" fontId="12" fillId="0" borderId="1" xfId="3" applyNumberFormat="1" applyFont="1" applyFill="1" applyBorder="1" applyAlignment="1">
      <alignment horizontal="right" vertical="center"/>
    </xf>
    <xf numFmtId="166" fontId="7" fillId="0" borderId="1" xfId="3" applyNumberFormat="1" applyFont="1" applyFill="1" applyBorder="1" applyAlignment="1">
      <alignment horizontal="right" vertical="center"/>
    </xf>
    <xf numFmtId="166" fontId="8" fillId="0" borderId="1" xfId="3" applyNumberFormat="1" applyFont="1" applyFill="1" applyBorder="1" applyAlignment="1">
      <alignment horizontal="right" vertical="center"/>
    </xf>
    <xf numFmtId="166" fontId="7" fillId="0" borderId="1" xfId="3" applyNumberFormat="1" applyFont="1" applyBorder="1" applyAlignment="1">
      <alignment horizontal="right" vertical="center"/>
    </xf>
    <xf numFmtId="166" fontId="12" fillId="0" borderId="1" xfId="3" applyNumberFormat="1" applyFont="1" applyFill="1" applyBorder="1" applyAlignment="1">
      <alignment horizontal="right" vertical="center" wrapText="1"/>
    </xf>
    <xf numFmtId="166" fontId="11" fillId="0" borderId="1" xfId="3" applyNumberFormat="1" applyFont="1" applyFill="1" applyBorder="1" applyAlignment="1">
      <alignment horizontal="right" vertical="center"/>
    </xf>
    <xf numFmtId="166" fontId="8" fillId="0" borderId="1" xfId="0" applyNumberFormat="1" applyFont="1" applyFill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166" fontId="7" fillId="2" borderId="1" xfId="3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top" wrapText="1"/>
    </xf>
    <xf numFmtId="0" fontId="16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vertical="top" wrapText="1"/>
    </xf>
    <xf numFmtId="167" fontId="7" fillId="2" borderId="1" xfId="10" applyNumberFormat="1" applyFont="1" applyFill="1" applyBorder="1" applyAlignment="1" applyProtection="1">
      <alignment horizontal="left" vertical="center" wrapText="1"/>
    </xf>
    <xf numFmtId="167" fontId="7" fillId="2" borderId="1" xfId="11" applyNumberFormat="1" applyFont="1" applyFill="1" applyBorder="1" applyAlignment="1" applyProtection="1">
      <alignment horizontal="left" vertical="center" wrapText="1"/>
    </xf>
    <xf numFmtId="167" fontId="7" fillId="2" borderId="1" xfId="0" applyNumberFormat="1" applyFont="1" applyFill="1" applyBorder="1" applyAlignment="1" applyProtection="1">
      <alignment horizontal="left" vertical="center" wrapText="1"/>
    </xf>
    <xf numFmtId="49" fontId="7" fillId="2" borderId="1" xfId="0" applyNumberFormat="1" applyFont="1" applyFill="1" applyBorder="1" applyAlignment="1" applyProtection="1">
      <alignment horizontal="left" vertical="center" wrapText="1"/>
    </xf>
    <xf numFmtId="0" fontId="7" fillId="2" borderId="1" xfId="0" applyFont="1" applyFill="1" applyBorder="1" applyAlignment="1">
      <alignment wrapText="1"/>
    </xf>
    <xf numFmtId="49" fontId="7" fillId="2" borderId="9" xfId="11" applyNumberFormat="1" applyFont="1" applyFill="1" applyBorder="1" applyAlignment="1" applyProtection="1">
      <alignment horizontal="left" vertical="center" wrapText="1"/>
    </xf>
    <xf numFmtId="0" fontId="7" fillId="2" borderId="1" xfId="9" applyFont="1" applyFill="1" applyBorder="1" applyAlignment="1" applyProtection="1">
      <alignment vertical="top" wrapText="1"/>
    </xf>
    <xf numFmtId="0" fontId="11" fillId="2" borderId="1" xfId="3" applyFont="1" applyFill="1" applyBorder="1" applyAlignment="1">
      <alignment vertical="top" wrapText="1"/>
    </xf>
    <xf numFmtId="166" fontId="11" fillId="2" borderId="1" xfId="3" applyNumberFormat="1" applyFont="1" applyFill="1" applyBorder="1" applyAlignment="1">
      <alignment horizontal="right" vertical="center" wrapText="1"/>
    </xf>
    <xf numFmtId="0" fontId="16" fillId="2" borderId="0" xfId="0" applyFont="1" applyFill="1" applyAlignment="1">
      <alignment horizontal="justify" wrapText="1"/>
    </xf>
    <xf numFmtId="0" fontId="8" fillId="0" borderId="1" xfId="0" applyFont="1" applyFill="1" applyBorder="1" applyAlignment="1">
      <alignment horizontal="justify" vertical="center" wrapText="1"/>
    </xf>
    <xf numFmtId="49" fontId="8" fillId="0" borderId="10" xfId="11" applyNumberFormat="1" applyFont="1" applyBorder="1" applyAlignment="1" applyProtection="1">
      <alignment horizontal="left" vertical="center" wrapText="1"/>
    </xf>
    <xf numFmtId="49" fontId="7" fillId="0" borderId="9" xfId="11" applyNumberFormat="1" applyFont="1" applyBorder="1" applyAlignment="1" applyProtection="1">
      <alignment horizontal="left" vertical="center" wrapText="1"/>
    </xf>
    <xf numFmtId="49" fontId="7" fillId="0" borderId="10" xfId="11" applyNumberFormat="1" applyFont="1" applyBorder="1" applyAlignment="1" applyProtection="1">
      <alignment horizontal="left" vertical="center" wrapText="1"/>
    </xf>
    <xf numFmtId="49" fontId="7" fillId="0" borderId="9" xfId="12" applyNumberFormat="1" applyFont="1" applyBorder="1" applyAlignment="1" applyProtection="1">
      <alignment horizontal="left" vertical="center" wrapText="1"/>
    </xf>
    <xf numFmtId="0" fontId="7" fillId="0" borderId="0" xfId="0" applyFont="1" applyAlignment="1">
      <alignment horizontal="right" wrapText="1"/>
    </xf>
    <xf numFmtId="0" fontId="7" fillId="0" borderId="0" xfId="4" applyFont="1" applyAlignment="1">
      <alignment horizontal="right" vertical="top" wrapText="1"/>
    </xf>
    <xf numFmtId="0" fontId="8" fillId="0" borderId="2" xfId="3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textRotation="90" wrapText="1"/>
    </xf>
    <xf numFmtId="49" fontId="9" fillId="0" borderId="8" xfId="0" applyNumberFormat="1" applyFont="1" applyFill="1" applyBorder="1" applyAlignment="1">
      <alignment horizontal="center" vertical="center" textRotation="90" wrapText="1"/>
    </xf>
    <xf numFmtId="0" fontId="9" fillId="0" borderId="3" xfId="0" applyFont="1" applyFill="1" applyBorder="1" applyAlignment="1">
      <alignment horizontal="center" vertical="center" textRotation="90" wrapText="1"/>
    </xf>
    <xf numFmtId="0" fontId="9" fillId="0" borderId="7" xfId="0" applyFont="1" applyFill="1" applyBorder="1" applyAlignment="1">
      <alignment horizontal="center" vertical="center" textRotation="90" wrapText="1"/>
    </xf>
    <xf numFmtId="0" fontId="9" fillId="0" borderId="8" xfId="0" applyFont="1" applyFill="1" applyBorder="1" applyAlignment="1">
      <alignment horizontal="center" vertical="center" textRotation="90" wrapText="1"/>
    </xf>
    <xf numFmtId="0" fontId="9" fillId="0" borderId="3" xfId="0" applyNumberFormat="1" applyFont="1" applyFill="1" applyBorder="1" applyAlignment="1">
      <alignment horizontal="center" vertical="center" wrapText="1"/>
    </xf>
    <xf numFmtId="0" fontId="9" fillId="0" borderId="7" xfId="0" applyNumberFormat="1" applyFont="1" applyFill="1" applyBorder="1" applyAlignment="1">
      <alignment horizontal="center" vertical="center" wrapText="1"/>
    </xf>
    <xf numFmtId="0" fontId="9" fillId="0" borderId="8" xfId="0" applyNumberFormat="1" applyFont="1" applyFill="1" applyBorder="1" applyAlignment="1">
      <alignment horizontal="center" vertical="center" wrapText="1"/>
    </xf>
  </cellXfs>
  <cellStyles count="13">
    <cellStyle name="Гиперссылка" xfId="9" builtinId="8"/>
    <cellStyle name="Обычный" xfId="0" builtinId="0"/>
    <cellStyle name="Обычный 2" xfId="5"/>
    <cellStyle name="Обычный 3" xfId="7"/>
    <cellStyle name="Обычный_динамика" xfId="10"/>
    <cellStyle name="Обычный_динамика_1" xfId="11"/>
    <cellStyle name="Обычный_динамика_2" xfId="12"/>
    <cellStyle name="Обычный_доходы динамика" xfId="1"/>
    <cellStyle name="Обычный_доходы динамика 2009" xfId="2"/>
    <cellStyle name="Обычный_Лист1" xfId="3"/>
    <cellStyle name="Стиль 1" xfId="4"/>
    <cellStyle name="Финансовый 2" xfId="6"/>
    <cellStyle name="Финансовый 3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52"/>
  <sheetViews>
    <sheetView tabSelected="1" view="pageBreakPreview" zoomScale="98" zoomScaleSheetLayoutView="98" workbookViewId="0">
      <selection activeCell="J5" sqref="J5:J7"/>
    </sheetView>
  </sheetViews>
  <sheetFormatPr defaultRowHeight="12.75"/>
  <cols>
    <col min="1" max="1" width="4.28515625" style="31" customWidth="1"/>
    <col min="2" max="2" width="5.42578125" style="31" customWidth="1"/>
    <col min="3" max="3" width="3.28515625" style="31" customWidth="1"/>
    <col min="4" max="4" width="4" style="31" customWidth="1"/>
    <col min="5" max="5" width="3.7109375" style="31" customWidth="1"/>
    <col min="6" max="6" width="6.28515625" style="31" customWidth="1"/>
    <col min="7" max="7" width="4.5703125" style="31" customWidth="1"/>
    <col min="8" max="8" width="6.42578125" style="31" customWidth="1"/>
    <col min="9" max="9" width="5.42578125" style="31" customWidth="1"/>
    <col min="10" max="10" width="51.42578125" style="32" customWidth="1"/>
    <col min="11" max="11" width="25.7109375" style="33" customWidth="1"/>
  </cols>
  <sheetData>
    <row r="1" spans="1:11" ht="97.5" customHeight="1">
      <c r="A1" s="71" t="s">
        <v>230</v>
      </c>
      <c r="B1" s="71"/>
      <c r="C1" s="71"/>
      <c r="D1" s="71"/>
      <c r="E1" s="71"/>
      <c r="F1" s="71"/>
      <c r="G1" s="71"/>
      <c r="H1" s="71"/>
      <c r="I1" s="71"/>
      <c r="J1" s="71"/>
      <c r="K1" s="71"/>
    </row>
    <row r="2" spans="1:11" ht="63.75" customHeight="1">
      <c r="A2" s="72" t="s">
        <v>177</v>
      </c>
      <c r="B2" s="72"/>
      <c r="C2" s="72"/>
      <c r="D2" s="72"/>
      <c r="E2" s="72"/>
      <c r="F2" s="72"/>
      <c r="G2" s="72"/>
      <c r="H2" s="72"/>
      <c r="I2" s="72"/>
      <c r="J2" s="72"/>
      <c r="K2" s="72"/>
    </row>
    <row r="3" spans="1:11" ht="15">
      <c r="A3" s="35"/>
      <c r="B3" s="36"/>
      <c r="C3" s="36"/>
      <c r="D3" s="36"/>
      <c r="E3" s="36"/>
      <c r="F3" s="36"/>
      <c r="G3" s="36"/>
      <c r="H3" s="36"/>
      <c r="I3" s="36"/>
      <c r="J3" s="3"/>
      <c r="K3" s="37"/>
    </row>
    <row r="4" spans="1:11" ht="19.5" customHeight="1">
      <c r="A4" s="73" t="s">
        <v>175</v>
      </c>
      <c r="B4" s="73"/>
      <c r="C4" s="73"/>
      <c r="D4" s="73"/>
      <c r="E4" s="73"/>
      <c r="F4" s="73"/>
      <c r="G4" s="73"/>
      <c r="H4" s="73"/>
      <c r="I4" s="73"/>
      <c r="J4" s="73"/>
      <c r="K4" s="73"/>
    </row>
    <row r="5" spans="1:11" ht="30.75" customHeight="1">
      <c r="A5" s="80" t="s">
        <v>136</v>
      </c>
      <c r="B5" s="75" t="s">
        <v>85</v>
      </c>
      <c r="C5" s="76"/>
      <c r="D5" s="76"/>
      <c r="E5" s="76"/>
      <c r="F5" s="76"/>
      <c r="G5" s="76"/>
      <c r="H5" s="76"/>
      <c r="I5" s="77"/>
      <c r="J5" s="83" t="s">
        <v>176</v>
      </c>
      <c r="K5" s="74" t="s">
        <v>174</v>
      </c>
    </row>
    <row r="6" spans="1:11" ht="66" customHeight="1">
      <c r="A6" s="81"/>
      <c r="B6" s="78" t="s">
        <v>173</v>
      </c>
      <c r="C6" s="75" t="s">
        <v>86</v>
      </c>
      <c r="D6" s="76"/>
      <c r="E6" s="76"/>
      <c r="F6" s="76"/>
      <c r="G6" s="77"/>
      <c r="H6" s="75" t="s">
        <v>87</v>
      </c>
      <c r="I6" s="77"/>
      <c r="J6" s="84"/>
      <c r="K6" s="74"/>
    </row>
    <row r="7" spans="1:11" ht="141">
      <c r="A7" s="82"/>
      <c r="B7" s="79"/>
      <c r="C7" s="34" t="s">
        <v>166</v>
      </c>
      <c r="D7" s="34" t="s">
        <v>167</v>
      </c>
      <c r="E7" s="34" t="s">
        <v>168</v>
      </c>
      <c r="F7" s="34" t="s">
        <v>169</v>
      </c>
      <c r="G7" s="34" t="s">
        <v>170</v>
      </c>
      <c r="H7" s="34" t="s">
        <v>171</v>
      </c>
      <c r="I7" s="34" t="s">
        <v>172</v>
      </c>
      <c r="J7" s="85"/>
      <c r="K7" s="74"/>
    </row>
    <row r="8" spans="1:11">
      <c r="A8" s="4"/>
      <c r="B8" s="4">
        <v>1</v>
      </c>
      <c r="C8" s="4">
        <v>2</v>
      </c>
      <c r="D8" s="4">
        <v>3</v>
      </c>
      <c r="E8" s="4">
        <v>4</v>
      </c>
      <c r="F8" s="4">
        <v>5</v>
      </c>
      <c r="G8" s="4">
        <v>6</v>
      </c>
      <c r="H8" s="4">
        <v>7</v>
      </c>
      <c r="I8" s="4">
        <v>8</v>
      </c>
      <c r="J8" s="5">
        <v>9</v>
      </c>
      <c r="K8" s="6">
        <v>10</v>
      </c>
    </row>
    <row r="9" spans="1:11" ht="15.75">
      <c r="A9" s="38">
        <v>1</v>
      </c>
      <c r="B9" s="7" t="s">
        <v>75</v>
      </c>
      <c r="C9" s="7" t="s">
        <v>76</v>
      </c>
      <c r="D9" s="7" t="s">
        <v>77</v>
      </c>
      <c r="E9" s="7" t="s">
        <v>77</v>
      </c>
      <c r="F9" s="7" t="s">
        <v>75</v>
      </c>
      <c r="G9" s="7" t="s">
        <v>77</v>
      </c>
      <c r="H9" s="7" t="s">
        <v>78</v>
      </c>
      <c r="I9" s="7" t="s">
        <v>75</v>
      </c>
      <c r="J9" s="8" t="s">
        <v>26</v>
      </c>
      <c r="K9" s="40">
        <f>K11+K14+K19+K29+K36+K44+K50+K56+K71+K77+K90+K96+K100+K135</f>
        <v>515458.62122899998</v>
      </c>
    </row>
    <row r="10" spans="1:11" ht="26.25" customHeight="1">
      <c r="A10" s="38">
        <f>A9+1</f>
        <v>2</v>
      </c>
      <c r="B10" s="7" t="s">
        <v>75</v>
      </c>
      <c r="C10" s="7" t="s">
        <v>76</v>
      </c>
      <c r="D10" s="7" t="s">
        <v>79</v>
      </c>
      <c r="E10" s="7" t="s">
        <v>77</v>
      </c>
      <c r="F10" s="7" t="s">
        <v>75</v>
      </c>
      <c r="G10" s="7" t="s">
        <v>77</v>
      </c>
      <c r="H10" s="7" t="s">
        <v>78</v>
      </c>
      <c r="I10" s="7" t="s">
        <v>75</v>
      </c>
      <c r="J10" s="8" t="s">
        <v>6</v>
      </c>
      <c r="K10" s="40">
        <f t="shared" ref="K10" si="0">K11+K14</f>
        <v>370808.83999999997</v>
      </c>
    </row>
    <row r="11" spans="1:11" ht="15.75">
      <c r="A11" s="38">
        <f t="shared" ref="A11:A84" si="1">A10+1</f>
        <v>3</v>
      </c>
      <c r="B11" s="7" t="s">
        <v>75</v>
      </c>
      <c r="C11" s="7" t="s">
        <v>76</v>
      </c>
      <c r="D11" s="7" t="s">
        <v>79</v>
      </c>
      <c r="E11" s="7" t="s">
        <v>79</v>
      </c>
      <c r="F11" s="7" t="s">
        <v>75</v>
      </c>
      <c r="G11" s="7" t="s">
        <v>77</v>
      </c>
      <c r="H11" s="7" t="s">
        <v>78</v>
      </c>
      <c r="I11" s="7" t="s">
        <v>80</v>
      </c>
      <c r="J11" s="8" t="s">
        <v>7</v>
      </c>
      <c r="K11" s="40">
        <f t="shared" ref="K11:K12" si="2">K12</f>
        <v>218808.84</v>
      </c>
    </row>
    <row r="12" spans="1:11" ht="54.75" customHeight="1">
      <c r="A12" s="38">
        <f t="shared" si="1"/>
        <v>4</v>
      </c>
      <c r="B12" s="7" t="s">
        <v>75</v>
      </c>
      <c r="C12" s="7" t="s">
        <v>76</v>
      </c>
      <c r="D12" s="7" t="s">
        <v>79</v>
      </c>
      <c r="E12" s="7" t="s">
        <v>79</v>
      </c>
      <c r="F12" s="7" t="s">
        <v>81</v>
      </c>
      <c r="G12" s="7" t="s">
        <v>77</v>
      </c>
      <c r="H12" s="7" t="s">
        <v>78</v>
      </c>
      <c r="I12" s="7" t="s">
        <v>80</v>
      </c>
      <c r="J12" s="9" t="s">
        <v>8</v>
      </c>
      <c r="K12" s="41">
        <f t="shared" si="2"/>
        <v>218808.84</v>
      </c>
    </row>
    <row r="13" spans="1:11" ht="61.5" customHeight="1">
      <c r="A13" s="38">
        <f t="shared" si="1"/>
        <v>5</v>
      </c>
      <c r="B13" s="7" t="s">
        <v>82</v>
      </c>
      <c r="C13" s="7" t="s">
        <v>76</v>
      </c>
      <c r="D13" s="7" t="s">
        <v>79</v>
      </c>
      <c r="E13" s="7" t="s">
        <v>79</v>
      </c>
      <c r="F13" s="7" t="s">
        <v>83</v>
      </c>
      <c r="G13" s="7" t="s">
        <v>84</v>
      </c>
      <c r="H13" s="7" t="s">
        <v>78</v>
      </c>
      <c r="I13" s="7" t="s">
        <v>80</v>
      </c>
      <c r="J13" s="9" t="s">
        <v>64</v>
      </c>
      <c r="K13" s="41">
        <v>218808.84</v>
      </c>
    </row>
    <row r="14" spans="1:11" ht="15.75">
      <c r="A14" s="38">
        <f t="shared" si="1"/>
        <v>6</v>
      </c>
      <c r="B14" s="7" t="s">
        <v>75</v>
      </c>
      <c r="C14" s="7" t="s">
        <v>76</v>
      </c>
      <c r="D14" s="7" t="s">
        <v>79</v>
      </c>
      <c r="E14" s="7" t="s">
        <v>84</v>
      </c>
      <c r="F14" s="7" t="s">
        <v>75</v>
      </c>
      <c r="G14" s="7" t="s">
        <v>79</v>
      </c>
      <c r="H14" s="7" t="s">
        <v>78</v>
      </c>
      <c r="I14" s="7" t="s">
        <v>80</v>
      </c>
      <c r="J14" s="8" t="s">
        <v>9</v>
      </c>
      <c r="K14" s="40">
        <f t="shared" ref="K14" si="3">SUM(K15:K18)</f>
        <v>152000</v>
      </c>
    </row>
    <row r="15" spans="1:11" ht="93" customHeight="1">
      <c r="A15" s="38">
        <f t="shared" si="1"/>
        <v>7</v>
      </c>
      <c r="B15" s="7" t="s">
        <v>82</v>
      </c>
      <c r="C15" s="7" t="s">
        <v>76</v>
      </c>
      <c r="D15" s="7" t="s">
        <v>79</v>
      </c>
      <c r="E15" s="7" t="s">
        <v>84</v>
      </c>
      <c r="F15" s="7" t="s">
        <v>81</v>
      </c>
      <c r="G15" s="7" t="s">
        <v>79</v>
      </c>
      <c r="H15" s="7" t="s">
        <v>78</v>
      </c>
      <c r="I15" s="7" t="s">
        <v>80</v>
      </c>
      <c r="J15" s="10" t="s">
        <v>39</v>
      </c>
      <c r="K15" s="41">
        <v>150113</v>
      </c>
    </row>
    <row r="16" spans="1:11" ht="140.25" customHeight="1">
      <c r="A16" s="38">
        <f t="shared" si="1"/>
        <v>8</v>
      </c>
      <c r="B16" s="7" t="s">
        <v>82</v>
      </c>
      <c r="C16" s="7" t="s">
        <v>76</v>
      </c>
      <c r="D16" s="7" t="s">
        <v>79</v>
      </c>
      <c r="E16" s="7" t="s">
        <v>84</v>
      </c>
      <c r="F16" s="7" t="s">
        <v>88</v>
      </c>
      <c r="G16" s="7" t="s">
        <v>79</v>
      </c>
      <c r="H16" s="7" t="s">
        <v>78</v>
      </c>
      <c r="I16" s="7" t="s">
        <v>80</v>
      </c>
      <c r="J16" s="9" t="s">
        <v>40</v>
      </c>
      <c r="K16" s="41">
        <v>480</v>
      </c>
    </row>
    <row r="17" spans="1:11" ht="62.25" customHeight="1">
      <c r="A17" s="38">
        <f t="shared" si="1"/>
        <v>9</v>
      </c>
      <c r="B17" s="7" t="s">
        <v>82</v>
      </c>
      <c r="C17" s="7" t="s">
        <v>76</v>
      </c>
      <c r="D17" s="7" t="s">
        <v>79</v>
      </c>
      <c r="E17" s="7" t="s">
        <v>84</v>
      </c>
      <c r="F17" s="7" t="s">
        <v>89</v>
      </c>
      <c r="G17" s="7" t="s">
        <v>79</v>
      </c>
      <c r="H17" s="7" t="s">
        <v>78</v>
      </c>
      <c r="I17" s="7" t="s">
        <v>80</v>
      </c>
      <c r="J17" s="11" t="s">
        <v>41</v>
      </c>
      <c r="K17" s="42">
        <v>1253</v>
      </c>
    </row>
    <row r="18" spans="1:11" ht="120" customHeight="1">
      <c r="A18" s="38">
        <f t="shared" si="1"/>
        <v>10</v>
      </c>
      <c r="B18" s="7" t="s">
        <v>82</v>
      </c>
      <c r="C18" s="7" t="s">
        <v>76</v>
      </c>
      <c r="D18" s="7" t="s">
        <v>79</v>
      </c>
      <c r="E18" s="7" t="s">
        <v>84</v>
      </c>
      <c r="F18" s="7" t="s">
        <v>90</v>
      </c>
      <c r="G18" s="7" t="s">
        <v>79</v>
      </c>
      <c r="H18" s="7" t="s">
        <v>78</v>
      </c>
      <c r="I18" s="7" t="s">
        <v>80</v>
      </c>
      <c r="J18" s="11" t="s">
        <v>59</v>
      </c>
      <c r="K18" s="42">
        <v>154</v>
      </c>
    </row>
    <row r="19" spans="1:11" ht="50.25" customHeight="1">
      <c r="A19" s="38">
        <f t="shared" si="1"/>
        <v>11</v>
      </c>
      <c r="B19" s="7" t="s">
        <v>75</v>
      </c>
      <c r="C19" s="7" t="s">
        <v>76</v>
      </c>
      <c r="D19" s="7" t="s">
        <v>91</v>
      </c>
      <c r="E19" s="7" t="s">
        <v>77</v>
      </c>
      <c r="F19" s="7" t="s">
        <v>75</v>
      </c>
      <c r="G19" s="7" t="s">
        <v>77</v>
      </c>
      <c r="H19" s="7" t="s">
        <v>78</v>
      </c>
      <c r="I19" s="7" t="s">
        <v>75</v>
      </c>
      <c r="J19" s="12" t="s">
        <v>55</v>
      </c>
      <c r="K19" s="43">
        <f t="shared" ref="K19" si="4">K20</f>
        <v>1513.6000000000001</v>
      </c>
    </row>
    <row r="20" spans="1:11" ht="48" customHeight="1">
      <c r="A20" s="38">
        <f t="shared" si="1"/>
        <v>12</v>
      </c>
      <c r="B20" s="7" t="s">
        <v>75</v>
      </c>
      <c r="C20" s="7" t="s">
        <v>76</v>
      </c>
      <c r="D20" s="7" t="s">
        <v>91</v>
      </c>
      <c r="E20" s="7" t="s">
        <v>84</v>
      </c>
      <c r="F20" s="7" t="s">
        <v>75</v>
      </c>
      <c r="G20" s="7" t="s">
        <v>79</v>
      </c>
      <c r="H20" s="7" t="s">
        <v>78</v>
      </c>
      <c r="I20" s="7" t="s">
        <v>80</v>
      </c>
      <c r="J20" s="12" t="s">
        <v>56</v>
      </c>
      <c r="K20" s="43">
        <f t="shared" ref="K20" si="5">K21+K23+K25+K27</f>
        <v>1513.6000000000001</v>
      </c>
    </row>
    <row r="21" spans="1:11" ht="93" customHeight="1">
      <c r="A21" s="38">
        <f t="shared" si="1"/>
        <v>13</v>
      </c>
      <c r="B21" s="7" t="s">
        <v>92</v>
      </c>
      <c r="C21" s="7" t="s">
        <v>76</v>
      </c>
      <c r="D21" s="7" t="s">
        <v>91</v>
      </c>
      <c r="E21" s="7" t="s">
        <v>84</v>
      </c>
      <c r="F21" s="7" t="s">
        <v>93</v>
      </c>
      <c r="G21" s="7" t="s">
        <v>79</v>
      </c>
      <c r="H21" s="7" t="s">
        <v>78</v>
      </c>
      <c r="I21" s="7" t="s">
        <v>80</v>
      </c>
      <c r="J21" s="13" t="s">
        <v>57</v>
      </c>
      <c r="K21" s="44">
        <f t="shared" ref="K21" si="6">K22</f>
        <v>693.6</v>
      </c>
    </row>
    <row r="22" spans="1:11" ht="153" customHeight="1">
      <c r="A22" s="38">
        <f t="shared" si="1"/>
        <v>14</v>
      </c>
      <c r="B22" s="7" t="s">
        <v>92</v>
      </c>
      <c r="C22" s="7" t="s">
        <v>76</v>
      </c>
      <c r="D22" s="7" t="s">
        <v>91</v>
      </c>
      <c r="E22" s="7" t="s">
        <v>84</v>
      </c>
      <c r="F22" s="7" t="s">
        <v>145</v>
      </c>
      <c r="G22" s="7" t="s">
        <v>79</v>
      </c>
      <c r="H22" s="7" t="s">
        <v>78</v>
      </c>
      <c r="I22" s="7" t="s">
        <v>80</v>
      </c>
      <c r="J22" s="13" t="s">
        <v>146</v>
      </c>
      <c r="K22" s="42">
        <v>693.6</v>
      </c>
    </row>
    <row r="23" spans="1:11" ht="108" customHeight="1">
      <c r="A23" s="38">
        <f t="shared" si="1"/>
        <v>15</v>
      </c>
      <c r="B23" s="7" t="s">
        <v>92</v>
      </c>
      <c r="C23" s="7" t="s">
        <v>76</v>
      </c>
      <c r="D23" s="7" t="s">
        <v>91</v>
      </c>
      <c r="E23" s="7" t="s">
        <v>84</v>
      </c>
      <c r="F23" s="7" t="s">
        <v>94</v>
      </c>
      <c r="G23" s="7" t="s">
        <v>79</v>
      </c>
      <c r="H23" s="7" t="s">
        <v>78</v>
      </c>
      <c r="I23" s="7" t="s">
        <v>80</v>
      </c>
      <c r="J23" s="11" t="s">
        <v>141</v>
      </c>
      <c r="K23" s="44">
        <f t="shared" ref="K23" si="7">K24</f>
        <v>3.6</v>
      </c>
    </row>
    <row r="24" spans="1:11" ht="171.75" customHeight="1">
      <c r="A24" s="38">
        <f t="shared" si="1"/>
        <v>16</v>
      </c>
      <c r="B24" s="7" t="s">
        <v>92</v>
      </c>
      <c r="C24" s="7" t="s">
        <v>76</v>
      </c>
      <c r="D24" s="7" t="s">
        <v>91</v>
      </c>
      <c r="E24" s="7" t="s">
        <v>84</v>
      </c>
      <c r="F24" s="7" t="s">
        <v>147</v>
      </c>
      <c r="G24" s="7" t="s">
        <v>79</v>
      </c>
      <c r="H24" s="7" t="s">
        <v>78</v>
      </c>
      <c r="I24" s="7" t="s">
        <v>80</v>
      </c>
      <c r="J24" s="11" t="s">
        <v>148</v>
      </c>
      <c r="K24" s="42">
        <v>3.6</v>
      </c>
    </row>
    <row r="25" spans="1:11" ht="93" customHeight="1">
      <c r="A25" s="38">
        <f t="shared" si="1"/>
        <v>17</v>
      </c>
      <c r="B25" s="7" t="s">
        <v>92</v>
      </c>
      <c r="C25" s="7" t="s">
        <v>76</v>
      </c>
      <c r="D25" s="7" t="s">
        <v>91</v>
      </c>
      <c r="E25" s="7" t="s">
        <v>84</v>
      </c>
      <c r="F25" s="7" t="s">
        <v>95</v>
      </c>
      <c r="G25" s="7" t="s">
        <v>79</v>
      </c>
      <c r="H25" s="7" t="s">
        <v>78</v>
      </c>
      <c r="I25" s="7" t="s">
        <v>80</v>
      </c>
      <c r="J25" s="11" t="s">
        <v>142</v>
      </c>
      <c r="K25" s="44">
        <f t="shared" ref="K25" si="8">K26</f>
        <v>906</v>
      </c>
    </row>
    <row r="26" spans="1:11" ht="153" customHeight="1">
      <c r="A26" s="38">
        <f t="shared" si="1"/>
        <v>18</v>
      </c>
      <c r="B26" s="7" t="s">
        <v>92</v>
      </c>
      <c r="C26" s="7" t="s">
        <v>76</v>
      </c>
      <c r="D26" s="7" t="s">
        <v>91</v>
      </c>
      <c r="E26" s="7" t="s">
        <v>84</v>
      </c>
      <c r="F26" s="7" t="s">
        <v>149</v>
      </c>
      <c r="G26" s="7" t="s">
        <v>79</v>
      </c>
      <c r="H26" s="7" t="s">
        <v>78</v>
      </c>
      <c r="I26" s="7" t="s">
        <v>80</v>
      </c>
      <c r="J26" s="11" t="s">
        <v>150</v>
      </c>
      <c r="K26" s="42">
        <v>906</v>
      </c>
    </row>
    <row r="27" spans="1:11" ht="93.75" customHeight="1">
      <c r="A27" s="38">
        <f t="shared" si="1"/>
        <v>19</v>
      </c>
      <c r="B27" s="7" t="s">
        <v>92</v>
      </c>
      <c r="C27" s="7" t="s">
        <v>76</v>
      </c>
      <c r="D27" s="7" t="s">
        <v>91</v>
      </c>
      <c r="E27" s="7" t="s">
        <v>84</v>
      </c>
      <c r="F27" s="7" t="s">
        <v>96</v>
      </c>
      <c r="G27" s="7" t="s">
        <v>79</v>
      </c>
      <c r="H27" s="7" t="s">
        <v>78</v>
      </c>
      <c r="I27" s="7" t="s">
        <v>80</v>
      </c>
      <c r="J27" s="11" t="s">
        <v>143</v>
      </c>
      <c r="K27" s="44">
        <f t="shared" ref="K27" si="9">K28</f>
        <v>-89.6</v>
      </c>
    </row>
    <row r="28" spans="1:11" ht="153.75" customHeight="1">
      <c r="A28" s="38">
        <f t="shared" si="1"/>
        <v>20</v>
      </c>
      <c r="B28" s="7" t="s">
        <v>92</v>
      </c>
      <c r="C28" s="7" t="s">
        <v>76</v>
      </c>
      <c r="D28" s="7" t="s">
        <v>91</v>
      </c>
      <c r="E28" s="7" t="s">
        <v>84</v>
      </c>
      <c r="F28" s="7" t="s">
        <v>151</v>
      </c>
      <c r="G28" s="7" t="s">
        <v>79</v>
      </c>
      <c r="H28" s="7" t="s">
        <v>78</v>
      </c>
      <c r="I28" s="7" t="s">
        <v>80</v>
      </c>
      <c r="J28" s="10" t="s">
        <v>152</v>
      </c>
      <c r="K28" s="42">
        <v>-89.6</v>
      </c>
    </row>
    <row r="29" spans="1:11" ht="15.75">
      <c r="A29" s="38">
        <f t="shared" si="1"/>
        <v>21</v>
      </c>
      <c r="B29" s="7" t="s">
        <v>75</v>
      </c>
      <c r="C29" s="7" t="s">
        <v>76</v>
      </c>
      <c r="D29" s="7" t="s">
        <v>97</v>
      </c>
      <c r="E29" s="7" t="s">
        <v>77</v>
      </c>
      <c r="F29" s="7" t="s">
        <v>75</v>
      </c>
      <c r="G29" s="7" t="s">
        <v>77</v>
      </c>
      <c r="H29" s="7" t="s">
        <v>78</v>
      </c>
      <c r="I29" s="7" t="s">
        <v>75</v>
      </c>
      <c r="J29" s="8" t="s">
        <v>10</v>
      </c>
      <c r="K29" s="40">
        <f>K30+K32+K34</f>
        <v>7350.84</v>
      </c>
    </row>
    <row r="30" spans="1:11" ht="33" customHeight="1">
      <c r="A30" s="38">
        <f t="shared" si="1"/>
        <v>22</v>
      </c>
      <c r="B30" s="7" t="s">
        <v>75</v>
      </c>
      <c r="C30" s="7" t="s">
        <v>76</v>
      </c>
      <c r="D30" s="7" t="s">
        <v>97</v>
      </c>
      <c r="E30" s="7" t="s">
        <v>84</v>
      </c>
      <c r="F30" s="7" t="s">
        <v>75</v>
      </c>
      <c r="G30" s="7" t="s">
        <v>84</v>
      </c>
      <c r="H30" s="7" t="s">
        <v>78</v>
      </c>
      <c r="I30" s="7" t="s">
        <v>80</v>
      </c>
      <c r="J30" s="8" t="s">
        <v>11</v>
      </c>
      <c r="K30" s="40">
        <f>K31</f>
        <v>6704.84</v>
      </c>
    </row>
    <row r="31" spans="1:11" ht="36.75" customHeight="1">
      <c r="A31" s="38">
        <f t="shared" si="1"/>
        <v>23</v>
      </c>
      <c r="B31" s="7" t="s">
        <v>82</v>
      </c>
      <c r="C31" s="7" t="s">
        <v>76</v>
      </c>
      <c r="D31" s="7" t="s">
        <v>97</v>
      </c>
      <c r="E31" s="7" t="s">
        <v>84</v>
      </c>
      <c r="F31" s="7" t="s">
        <v>81</v>
      </c>
      <c r="G31" s="7" t="s">
        <v>84</v>
      </c>
      <c r="H31" s="7" t="s">
        <v>78</v>
      </c>
      <c r="I31" s="7" t="s">
        <v>80</v>
      </c>
      <c r="J31" s="9" t="s">
        <v>11</v>
      </c>
      <c r="K31" s="45">
        <v>6704.84</v>
      </c>
    </row>
    <row r="32" spans="1:11" ht="24.75" customHeight="1">
      <c r="A32" s="38">
        <f t="shared" si="1"/>
        <v>24</v>
      </c>
      <c r="B32" s="7" t="s">
        <v>75</v>
      </c>
      <c r="C32" s="7" t="s">
        <v>76</v>
      </c>
      <c r="D32" s="7" t="s">
        <v>97</v>
      </c>
      <c r="E32" s="7" t="s">
        <v>91</v>
      </c>
      <c r="F32" s="7" t="s">
        <v>75</v>
      </c>
      <c r="G32" s="7" t="s">
        <v>79</v>
      </c>
      <c r="H32" s="7" t="s">
        <v>78</v>
      </c>
      <c r="I32" s="7" t="s">
        <v>80</v>
      </c>
      <c r="J32" s="8" t="s">
        <v>12</v>
      </c>
      <c r="K32" s="40">
        <f t="shared" ref="K32" si="10">K33</f>
        <v>-3</v>
      </c>
    </row>
    <row r="33" spans="1:13" ht="15">
      <c r="A33" s="38">
        <f t="shared" si="1"/>
        <v>25</v>
      </c>
      <c r="B33" s="7" t="s">
        <v>82</v>
      </c>
      <c r="C33" s="7" t="s">
        <v>76</v>
      </c>
      <c r="D33" s="7" t="s">
        <v>97</v>
      </c>
      <c r="E33" s="7" t="s">
        <v>91</v>
      </c>
      <c r="F33" s="7" t="s">
        <v>81</v>
      </c>
      <c r="G33" s="7" t="s">
        <v>79</v>
      </c>
      <c r="H33" s="7" t="s">
        <v>78</v>
      </c>
      <c r="I33" s="7" t="s">
        <v>80</v>
      </c>
      <c r="J33" s="9" t="s">
        <v>12</v>
      </c>
      <c r="K33" s="45">
        <v>-3</v>
      </c>
    </row>
    <row r="34" spans="1:13" ht="33" customHeight="1">
      <c r="A34" s="38">
        <f t="shared" si="1"/>
        <v>26</v>
      </c>
      <c r="B34" s="7" t="s">
        <v>75</v>
      </c>
      <c r="C34" s="7" t="s">
        <v>76</v>
      </c>
      <c r="D34" s="7" t="s">
        <v>97</v>
      </c>
      <c r="E34" s="7" t="s">
        <v>98</v>
      </c>
      <c r="F34" s="7" t="s">
        <v>75</v>
      </c>
      <c r="G34" s="7" t="s">
        <v>84</v>
      </c>
      <c r="H34" s="7" t="s">
        <v>78</v>
      </c>
      <c r="I34" s="7" t="s">
        <v>80</v>
      </c>
      <c r="J34" s="14" t="s">
        <v>48</v>
      </c>
      <c r="K34" s="40">
        <f t="shared" ref="K34" si="11">K35</f>
        <v>649</v>
      </c>
    </row>
    <row r="35" spans="1:13" ht="47.25" customHeight="1">
      <c r="A35" s="38">
        <f t="shared" si="1"/>
        <v>27</v>
      </c>
      <c r="B35" s="7" t="s">
        <v>82</v>
      </c>
      <c r="C35" s="7" t="s">
        <v>76</v>
      </c>
      <c r="D35" s="7" t="s">
        <v>97</v>
      </c>
      <c r="E35" s="7" t="s">
        <v>98</v>
      </c>
      <c r="F35" s="7" t="s">
        <v>81</v>
      </c>
      <c r="G35" s="7" t="s">
        <v>84</v>
      </c>
      <c r="H35" s="7" t="s">
        <v>78</v>
      </c>
      <c r="I35" s="7" t="s">
        <v>80</v>
      </c>
      <c r="J35" s="15" t="s">
        <v>49</v>
      </c>
      <c r="K35" s="45">
        <v>649</v>
      </c>
    </row>
    <row r="36" spans="1:13" ht="15.75">
      <c r="A36" s="38">
        <f t="shared" si="1"/>
        <v>28</v>
      </c>
      <c r="B36" s="7" t="s">
        <v>75</v>
      </c>
      <c r="C36" s="7" t="s">
        <v>76</v>
      </c>
      <c r="D36" s="7" t="s">
        <v>99</v>
      </c>
      <c r="E36" s="7" t="s">
        <v>77</v>
      </c>
      <c r="F36" s="7" t="s">
        <v>75</v>
      </c>
      <c r="G36" s="7" t="s">
        <v>77</v>
      </c>
      <c r="H36" s="7" t="s">
        <v>78</v>
      </c>
      <c r="I36" s="7" t="s">
        <v>75</v>
      </c>
      <c r="J36" s="8" t="s">
        <v>13</v>
      </c>
      <c r="K36" s="40">
        <f t="shared" ref="K36" si="12">K38+K39</f>
        <v>45188</v>
      </c>
    </row>
    <row r="37" spans="1:13" ht="20.25" customHeight="1">
      <c r="A37" s="38">
        <f t="shared" si="1"/>
        <v>29</v>
      </c>
      <c r="B37" s="7" t="s">
        <v>75</v>
      </c>
      <c r="C37" s="7" t="s">
        <v>76</v>
      </c>
      <c r="D37" s="7" t="s">
        <v>99</v>
      </c>
      <c r="E37" s="7" t="s">
        <v>79</v>
      </c>
      <c r="F37" s="7" t="s">
        <v>75</v>
      </c>
      <c r="G37" s="7" t="s">
        <v>77</v>
      </c>
      <c r="H37" s="7" t="s">
        <v>78</v>
      </c>
      <c r="I37" s="7" t="s">
        <v>80</v>
      </c>
      <c r="J37" s="8" t="s">
        <v>14</v>
      </c>
      <c r="K37" s="40">
        <f t="shared" ref="K37" si="13">K38</f>
        <v>8100</v>
      </c>
    </row>
    <row r="38" spans="1:13" ht="65.25" customHeight="1">
      <c r="A38" s="38">
        <f t="shared" si="1"/>
        <v>30</v>
      </c>
      <c r="B38" s="7" t="s">
        <v>82</v>
      </c>
      <c r="C38" s="7" t="s">
        <v>76</v>
      </c>
      <c r="D38" s="7" t="s">
        <v>99</v>
      </c>
      <c r="E38" s="7" t="s">
        <v>79</v>
      </c>
      <c r="F38" s="7" t="s">
        <v>88</v>
      </c>
      <c r="G38" s="7" t="s">
        <v>98</v>
      </c>
      <c r="H38" s="7" t="s">
        <v>78</v>
      </c>
      <c r="I38" s="7" t="s">
        <v>80</v>
      </c>
      <c r="J38" s="9" t="s">
        <v>15</v>
      </c>
      <c r="K38" s="45">
        <v>8100</v>
      </c>
      <c r="L38" s="2"/>
      <c r="M38" s="2"/>
    </row>
    <row r="39" spans="1:13" ht="15.75">
      <c r="A39" s="38">
        <f t="shared" si="1"/>
        <v>31</v>
      </c>
      <c r="B39" s="7" t="s">
        <v>75</v>
      </c>
      <c r="C39" s="7" t="s">
        <v>76</v>
      </c>
      <c r="D39" s="7" t="s">
        <v>99</v>
      </c>
      <c r="E39" s="7" t="s">
        <v>99</v>
      </c>
      <c r="F39" s="7" t="s">
        <v>75</v>
      </c>
      <c r="G39" s="7" t="s">
        <v>77</v>
      </c>
      <c r="H39" s="7" t="s">
        <v>78</v>
      </c>
      <c r="I39" s="7" t="s">
        <v>80</v>
      </c>
      <c r="J39" s="8" t="s">
        <v>16</v>
      </c>
      <c r="K39" s="40">
        <f t="shared" ref="K39" si="14">K40+K42</f>
        <v>37088</v>
      </c>
      <c r="L39" s="1"/>
      <c r="M39" s="1"/>
    </row>
    <row r="40" spans="1:13" ht="15">
      <c r="A40" s="38">
        <f t="shared" si="1"/>
        <v>32</v>
      </c>
      <c r="B40" s="7" t="s">
        <v>75</v>
      </c>
      <c r="C40" s="7" t="s">
        <v>76</v>
      </c>
      <c r="D40" s="7" t="s">
        <v>99</v>
      </c>
      <c r="E40" s="7" t="s">
        <v>99</v>
      </c>
      <c r="F40" s="7" t="s">
        <v>89</v>
      </c>
      <c r="G40" s="7" t="s">
        <v>77</v>
      </c>
      <c r="H40" s="7" t="s">
        <v>78</v>
      </c>
      <c r="I40" s="7" t="s">
        <v>80</v>
      </c>
      <c r="J40" s="9" t="s">
        <v>63</v>
      </c>
      <c r="K40" s="45">
        <f t="shared" ref="K40" si="15">K41</f>
        <v>25076</v>
      </c>
    </row>
    <row r="41" spans="1:13" ht="50.25" customHeight="1">
      <c r="A41" s="38">
        <f t="shared" si="1"/>
        <v>33</v>
      </c>
      <c r="B41" s="7" t="s">
        <v>82</v>
      </c>
      <c r="C41" s="7" t="s">
        <v>76</v>
      </c>
      <c r="D41" s="7" t="s">
        <v>99</v>
      </c>
      <c r="E41" s="7" t="s">
        <v>99</v>
      </c>
      <c r="F41" s="7" t="s">
        <v>100</v>
      </c>
      <c r="G41" s="7" t="s">
        <v>98</v>
      </c>
      <c r="H41" s="7" t="s">
        <v>78</v>
      </c>
      <c r="I41" s="7" t="s">
        <v>80</v>
      </c>
      <c r="J41" s="9" t="s">
        <v>60</v>
      </c>
      <c r="K41" s="45">
        <v>25076</v>
      </c>
    </row>
    <row r="42" spans="1:13" ht="15">
      <c r="A42" s="38">
        <f t="shared" si="1"/>
        <v>34</v>
      </c>
      <c r="B42" s="7" t="s">
        <v>75</v>
      </c>
      <c r="C42" s="7" t="s">
        <v>76</v>
      </c>
      <c r="D42" s="7" t="s">
        <v>99</v>
      </c>
      <c r="E42" s="7" t="s">
        <v>99</v>
      </c>
      <c r="F42" s="7" t="s">
        <v>90</v>
      </c>
      <c r="G42" s="7" t="s">
        <v>77</v>
      </c>
      <c r="H42" s="7" t="s">
        <v>78</v>
      </c>
      <c r="I42" s="7" t="s">
        <v>80</v>
      </c>
      <c r="J42" s="9" t="s">
        <v>62</v>
      </c>
      <c r="K42" s="45">
        <f t="shared" ref="K42" si="16">K43</f>
        <v>12012</v>
      </c>
    </row>
    <row r="43" spans="1:13" ht="49.5" customHeight="1">
      <c r="A43" s="38">
        <f t="shared" si="1"/>
        <v>35</v>
      </c>
      <c r="B43" s="7" t="s">
        <v>82</v>
      </c>
      <c r="C43" s="7" t="s">
        <v>76</v>
      </c>
      <c r="D43" s="7" t="s">
        <v>99</v>
      </c>
      <c r="E43" s="7" t="s">
        <v>99</v>
      </c>
      <c r="F43" s="7" t="s">
        <v>101</v>
      </c>
      <c r="G43" s="7" t="s">
        <v>98</v>
      </c>
      <c r="H43" s="7" t="s">
        <v>78</v>
      </c>
      <c r="I43" s="7" t="s">
        <v>80</v>
      </c>
      <c r="J43" s="9" t="s">
        <v>61</v>
      </c>
      <c r="K43" s="45">
        <v>12012</v>
      </c>
    </row>
    <row r="44" spans="1:13" ht="15.75">
      <c r="A44" s="38">
        <f t="shared" si="1"/>
        <v>36</v>
      </c>
      <c r="B44" s="7" t="s">
        <v>75</v>
      </c>
      <c r="C44" s="7" t="s">
        <v>76</v>
      </c>
      <c r="D44" s="7" t="s">
        <v>102</v>
      </c>
      <c r="E44" s="7" t="s">
        <v>77</v>
      </c>
      <c r="F44" s="7" t="s">
        <v>75</v>
      </c>
      <c r="G44" s="7" t="s">
        <v>77</v>
      </c>
      <c r="H44" s="7" t="s">
        <v>78</v>
      </c>
      <c r="I44" s="7" t="s">
        <v>75</v>
      </c>
      <c r="J44" s="8" t="s">
        <v>17</v>
      </c>
      <c r="K44" s="40">
        <f t="shared" ref="K44" si="17">K45+K48</f>
        <v>6392</v>
      </c>
    </row>
    <row r="45" spans="1:13" ht="49.5" customHeight="1">
      <c r="A45" s="38">
        <f t="shared" si="1"/>
        <v>37</v>
      </c>
      <c r="B45" s="7" t="s">
        <v>75</v>
      </c>
      <c r="C45" s="7" t="s">
        <v>76</v>
      </c>
      <c r="D45" s="7" t="s">
        <v>102</v>
      </c>
      <c r="E45" s="7" t="s">
        <v>91</v>
      </c>
      <c r="F45" s="7" t="s">
        <v>75</v>
      </c>
      <c r="G45" s="7" t="s">
        <v>79</v>
      </c>
      <c r="H45" s="7" t="s">
        <v>78</v>
      </c>
      <c r="I45" s="7" t="s">
        <v>80</v>
      </c>
      <c r="J45" s="8" t="s">
        <v>18</v>
      </c>
      <c r="K45" s="40">
        <f>SUM(K46:K47)</f>
        <v>6377</v>
      </c>
    </row>
    <row r="46" spans="1:13" ht="62.25" customHeight="1">
      <c r="A46" s="38">
        <f t="shared" si="1"/>
        <v>38</v>
      </c>
      <c r="B46" s="7" t="s">
        <v>82</v>
      </c>
      <c r="C46" s="7" t="s">
        <v>76</v>
      </c>
      <c r="D46" s="7" t="s">
        <v>102</v>
      </c>
      <c r="E46" s="7" t="s">
        <v>91</v>
      </c>
      <c r="F46" s="7" t="s">
        <v>81</v>
      </c>
      <c r="G46" s="7" t="s">
        <v>79</v>
      </c>
      <c r="H46" s="7" t="s">
        <v>78</v>
      </c>
      <c r="I46" s="7" t="s">
        <v>80</v>
      </c>
      <c r="J46" s="11" t="s">
        <v>30</v>
      </c>
      <c r="K46" s="45">
        <v>6357</v>
      </c>
    </row>
    <row r="47" spans="1:13" ht="105">
      <c r="A47" s="38">
        <f t="shared" si="1"/>
        <v>39</v>
      </c>
      <c r="B47" s="7" t="s">
        <v>82</v>
      </c>
      <c r="C47" s="7" t="s">
        <v>76</v>
      </c>
      <c r="D47" s="7" t="s">
        <v>102</v>
      </c>
      <c r="E47" s="7" t="s">
        <v>91</v>
      </c>
      <c r="F47" s="7" t="s">
        <v>81</v>
      </c>
      <c r="G47" s="7" t="s">
        <v>79</v>
      </c>
      <c r="H47" s="7" t="s">
        <v>78</v>
      </c>
      <c r="I47" s="7" t="s">
        <v>80</v>
      </c>
      <c r="J47" s="10" t="s">
        <v>186</v>
      </c>
      <c r="K47" s="45">
        <v>20</v>
      </c>
    </row>
    <row r="48" spans="1:13" ht="48" customHeight="1">
      <c r="A48" s="38">
        <f t="shared" si="1"/>
        <v>40</v>
      </c>
      <c r="B48" s="7" t="s">
        <v>75</v>
      </c>
      <c r="C48" s="7" t="s">
        <v>76</v>
      </c>
      <c r="D48" s="7" t="s">
        <v>102</v>
      </c>
      <c r="E48" s="7" t="s">
        <v>103</v>
      </c>
      <c r="F48" s="7" t="s">
        <v>75</v>
      </c>
      <c r="G48" s="7" t="s">
        <v>79</v>
      </c>
      <c r="H48" s="7" t="s">
        <v>78</v>
      </c>
      <c r="I48" s="7" t="s">
        <v>80</v>
      </c>
      <c r="J48" s="12" t="s">
        <v>72</v>
      </c>
      <c r="K48" s="40">
        <f t="shared" ref="K48" si="18">K49</f>
        <v>15</v>
      </c>
    </row>
    <row r="49" spans="1:11" ht="45">
      <c r="A49" s="38">
        <f t="shared" si="1"/>
        <v>41</v>
      </c>
      <c r="B49" s="7" t="s">
        <v>105</v>
      </c>
      <c r="C49" s="7" t="s">
        <v>76</v>
      </c>
      <c r="D49" s="7" t="s">
        <v>102</v>
      </c>
      <c r="E49" s="7" t="s">
        <v>103</v>
      </c>
      <c r="F49" s="7" t="s">
        <v>104</v>
      </c>
      <c r="G49" s="7" t="s">
        <v>79</v>
      </c>
      <c r="H49" s="7" t="s">
        <v>78</v>
      </c>
      <c r="I49" s="7" t="s">
        <v>80</v>
      </c>
      <c r="J49" s="11" t="s">
        <v>73</v>
      </c>
      <c r="K49" s="45">
        <v>15</v>
      </c>
    </row>
    <row r="50" spans="1:11" ht="47.25">
      <c r="A50" s="38"/>
      <c r="B50" s="7" t="s">
        <v>75</v>
      </c>
      <c r="C50" s="7" t="s">
        <v>76</v>
      </c>
      <c r="D50" s="7" t="s">
        <v>112</v>
      </c>
      <c r="E50" s="7" t="s">
        <v>77</v>
      </c>
      <c r="F50" s="7" t="s">
        <v>75</v>
      </c>
      <c r="G50" s="7" t="s">
        <v>77</v>
      </c>
      <c r="H50" s="7" t="s">
        <v>78</v>
      </c>
      <c r="I50" s="7" t="s">
        <v>75</v>
      </c>
      <c r="J50" s="67" t="s">
        <v>222</v>
      </c>
      <c r="K50" s="40">
        <f>K51</f>
        <v>2.7080000000000002</v>
      </c>
    </row>
    <row r="51" spans="1:11" ht="15">
      <c r="A51" s="38"/>
      <c r="B51" s="7" t="s">
        <v>75</v>
      </c>
      <c r="C51" s="7" t="s">
        <v>76</v>
      </c>
      <c r="D51" s="7" t="s">
        <v>112</v>
      </c>
      <c r="E51" s="7" t="s">
        <v>98</v>
      </c>
      <c r="F51" s="7" t="s">
        <v>75</v>
      </c>
      <c r="G51" s="7" t="s">
        <v>77</v>
      </c>
      <c r="H51" s="7" t="s">
        <v>78</v>
      </c>
      <c r="I51" s="7" t="s">
        <v>80</v>
      </c>
      <c r="J51" s="69" t="s">
        <v>223</v>
      </c>
      <c r="K51" s="45">
        <f>K52</f>
        <v>2.7080000000000002</v>
      </c>
    </row>
    <row r="52" spans="1:11" ht="30">
      <c r="A52" s="38"/>
      <c r="B52" s="7" t="s">
        <v>75</v>
      </c>
      <c r="C52" s="7" t="s">
        <v>76</v>
      </c>
      <c r="D52" s="7" t="s">
        <v>112</v>
      </c>
      <c r="E52" s="7" t="s">
        <v>98</v>
      </c>
      <c r="F52" s="7" t="s">
        <v>228</v>
      </c>
      <c r="G52" s="7" t="s">
        <v>77</v>
      </c>
      <c r="H52" s="7" t="s">
        <v>78</v>
      </c>
      <c r="I52" s="7" t="s">
        <v>80</v>
      </c>
      <c r="J52" s="69" t="s">
        <v>224</v>
      </c>
      <c r="K52" s="45">
        <f>K53</f>
        <v>2.7080000000000002</v>
      </c>
    </row>
    <row r="53" spans="1:11" ht="60">
      <c r="A53" s="38"/>
      <c r="B53" s="7" t="s">
        <v>75</v>
      </c>
      <c r="C53" s="7" t="s">
        <v>76</v>
      </c>
      <c r="D53" s="7" t="s">
        <v>112</v>
      </c>
      <c r="E53" s="7" t="s">
        <v>98</v>
      </c>
      <c r="F53" s="7" t="s">
        <v>228</v>
      </c>
      <c r="G53" s="7" t="s">
        <v>98</v>
      </c>
      <c r="H53" s="7" t="s">
        <v>78</v>
      </c>
      <c r="I53" s="7" t="s">
        <v>80</v>
      </c>
      <c r="J53" s="69" t="s">
        <v>225</v>
      </c>
      <c r="K53" s="45">
        <f>K54</f>
        <v>2.7080000000000002</v>
      </c>
    </row>
    <row r="54" spans="1:11" ht="60">
      <c r="A54" s="38"/>
      <c r="B54" s="7" t="s">
        <v>75</v>
      </c>
      <c r="C54" s="7" t="s">
        <v>76</v>
      </c>
      <c r="D54" s="7" t="s">
        <v>112</v>
      </c>
      <c r="E54" s="7" t="s">
        <v>98</v>
      </c>
      <c r="F54" s="7" t="s">
        <v>228</v>
      </c>
      <c r="G54" s="7" t="s">
        <v>98</v>
      </c>
      <c r="H54" s="7" t="s">
        <v>229</v>
      </c>
      <c r="I54" s="7" t="s">
        <v>80</v>
      </c>
      <c r="J54" s="69" t="s">
        <v>226</v>
      </c>
      <c r="K54" s="45">
        <f>K55</f>
        <v>2.7080000000000002</v>
      </c>
    </row>
    <row r="55" spans="1:11" ht="60">
      <c r="A55" s="38"/>
      <c r="B55" s="7" t="s">
        <v>82</v>
      </c>
      <c r="C55" s="7" t="s">
        <v>76</v>
      </c>
      <c r="D55" s="7" t="s">
        <v>112</v>
      </c>
      <c r="E55" s="7" t="s">
        <v>98</v>
      </c>
      <c r="F55" s="7" t="s">
        <v>228</v>
      </c>
      <c r="G55" s="7" t="s">
        <v>98</v>
      </c>
      <c r="H55" s="7" t="s">
        <v>229</v>
      </c>
      <c r="I55" s="7" t="s">
        <v>80</v>
      </c>
      <c r="J55" s="68" t="s">
        <v>226</v>
      </c>
      <c r="K55" s="45">
        <v>2.7080000000000002</v>
      </c>
    </row>
    <row r="56" spans="1:11" ht="62.25" customHeight="1">
      <c r="A56" s="38">
        <f>A49+1</f>
        <v>42</v>
      </c>
      <c r="B56" s="7" t="s">
        <v>75</v>
      </c>
      <c r="C56" s="7" t="s">
        <v>76</v>
      </c>
      <c r="D56" s="7" t="s">
        <v>106</v>
      </c>
      <c r="E56" s="7" t="s">
        <v>77</v>
      </c>
      <c r="F56" s="7" t="s">
        <v>75</v>
      </c>
      <c r="G56" s="7" t="s">
        <v>77</v>
      </c>
      <c r="H56" s="7" t="s">
        <v>78</v>
      </c>
      <c r="I56" s="7" t="s">
        <v>75</v>
      </c>
      <c r="J56" s="8" t="s">
        <v>19</v>
      </c>
      <c r="K56" s="40">
        <f>K57+K64+K67</f>
        <v>68297.25</v>
      </c>
    </row>
    <row r="57" spans="1:11" ht="148.5" customHeight="1">
      <c r="A57" s="38">
        <f t="shared" si="1"/>
        <v>43</v>
      </c>
      <c r="B57" s="7" t="s">
        <v>75</v>
      </c>
      <c r="C57" s="7" t="s">
        <v>76</v>
      </c>
      <c r="D57" s="7" t="s">
        <v>106</v>
      </c>
      <c r="E57" s="7" t="s">
        <v>97</v>
      </c>
      <c r="F57" s="7" t="s">
        <v>75</v>
      </c>
      <c r="G57" s="7" t="s">
        <v>77</v>
      </c>
      <c r="H57" s="7" t="s">
        <v>78</v>
      </c>
      <c r="I57" s="7" t="s">
        <v>107</v>
      </c>
      <c r="J57" s="12" t="s">
        <v>32</v>
      </c>
      <c r="K57" s="40">
        <f>K58+K60+K62</f>
        <v>66037</v>
      </c>
    </row>
    <row r="58" spans="1:11" ht="94.5" customHeight="1">
      <c r="A58" s="38">
        <f t="shared" si="1"/>
        <v>44</v>
      </c>
      <c r="B58" s="7" t="s">
        <v>75</v>
      </c>
      <c r="C58" s="7" t="s">
        <v>76</v>
      </c>
      <c r="D58" s="7" t="s">
        <v>106</v>
      </c>
      <c r="E58" s="7" t="s">
        <v>97</v>
      </c>
      <c r="F58" s="7" t="s">
        <v>81</v>
      </c>
      <c r="G58" s="7" t="s">
        <v>77</v>
      </c>
      <c r="H58" s="7" t="s">
        <v>78</v>
      </c>
      <c r="I58" s="7" t="s">
        <v>107</v>
      </c>
      <c r="J58" s="11" t="s">
        <v>31</v>
      </c>
      <c r="K58" s="45">
        <v>1738</v>
      </c>
    </row>
    <row r="59" spans="1:11" ht="109.5" customHeight="1">
      <c r="A59" s="38">
        <f t="shared" si="1"/>
        <v>45</v>
      </c>
      <c r="B59" s="7" t="s">
        <v>105</v>
      </c>
      <c r="C59" s="7" t="s">
        <v>76</v>
      </c>
      <c r="D59" s="7" t="s">
        <v>106</v>
      </c>
      <c r="E59" s="7" t="s">
        <v>97</v>
      </c>
      <c r="F59" s="7" t="s">
        <v>83</v>
      </c>
      <c r="G59" s="7" t="s">
        <v>98</v>
      </c>
      <c r="H59" s="7" t="s">
        <v>78</v>
      </c>
      <c r="I59" s="7" t="s">
        <v>107</v>
      </c>
      <c r="J59" s="11" t="s">
        <v>25</v>
      </c>
      <c r="K59" s="41">
        <v>1780</v>
      </c>
    </row>
    <row r="60" spans="1:11" ht="108" customHeight="1">
      <c r="A60" s="38">
        <f t="shared" si="1"/>
        <v>46</v>
      </c>
      <c r="B60" s="7" t="s">
        <v>75</v>
      </c>
      <c r="C60" s="7" t="s">
        <v>76</v>
      </c>
      <c r="D60" s="7" t="s">
        <v>106</v>
      </c>
      <c r="E60" s="7" t="s">
        <v>97</v>
      </c>
      <c r="F60" s="7" t="s">
        <v>88</v>
      </c>
      <c r="G60" s="7" t="s">
        <v>77</v>
      </c>
      <c r="H60" s="7" t="s">
        <v>78</v>
      </c>
      <c r="I60" s="7" t="s">
        <v>107</v>
      </c>
      <c r="J60" s="11" t="s">
        <v>46</v>
      </c>
      <c r="K60" s="41">
        <f t="shared" ref="K60" si="19">K61</f>
        <v>63553</v>
      </c>
    </row>
    <row r="61" spans="1:11" ht="108" customHeight="1">
      <c r="A61" s="38">
        <f t="shared" si="1"/>
        <v>47</v>
      </c>
      <c r="B61" s="7" t="s">
        <v>105</v>
      </c>
      <c r="C61" s="7" t="s">
        <v>76</v>
      </c>
      <c r="D61" s="7" t="s">
        <v>106</v>
      </c>
      <c r="E61" s="7" t="s">
        <v>97</v>
      </c>
      <c r="F61" s="7" t="s">
        <v>108</v>
      </c>
      <c r="G61" s="7" t="s">
        <v>98</v>
      </c>
      <c r="H61" s="7" t="s">
        <v>78</v>
      </c>
      <c r="I61" s="7" t="s">
        <v>107</v>
      </c>
      <c r="J61" s="11" t="s">
        <v>47</v>
      </c>
      <c r="K61" s="41">
        <v>63553</v>
      </c>
    </row>
    <row r="62" spans="1:11" ht="63.75" customHeight="1">
      <c r="A62" s="38">
        <f t="shared" si="1"/>
        <v>48</v>
      </c>
      <c r="B62" s="7" t="s">
        <v>75</v>
      </c>
      <c r="C62" s="7" t="s">
        <v>76</v>
      </c>
      <c r="D62" s="7" t="s">
        <v>106</v>
      </c>
      <c r="E62" s="7" t="s">
        <v>97</v>
      </c>
      <c r="F62" s="7" t="s">
        <v>109</v>
      </c>
      <c r="G62" s="7" t="s">
        <v>77</v>
      </c>
      <c r="H62" s="7" t="s">
        <v>78</v>
      </c>
      <c r="I62" s="7" t="s">
        <v>107</v>
      </c>
      <c r="J62" s="16" t="s">
        <v>65</v>
      </c>
      <c r="K62" s="41">
        <f t="shared" ref="K62" si="20">K63</f>
        <v>746</v>
      </c>
    </row>
    <row r="63" spans="1:11" ht="53.25" customHeight="1">
      <c r="A63" s="38">
        <f t="shared" si="1"/>
        <v>49</v>
      </c>
      <c r="B63" s="7" t="s">
        <v>105</v>
      </c>
      <c r="C63" s="7" t="s">
        <v>76</v>
      </c>
      <c r="D63" s="7" t="s">
        <v>106</v>
      </c>
      <c r="E63" s="7" t="s">
        <v>97</v>
      </c>
      <c r="F63" s="7" t="s">
        <v>110</v>
      </c>
      <c r="G63" s="7" t="s">
        <v>98</v>
      </c>
      <c r="H63" s="7" t="s">
        <v>78</v>
      </c>
      <c r="I63" s="7" t="s">
        <v>107</v>
      </c>
      <c r="J63" s="16" t="s">
        <v>66</v>
      </c>
      <c r="K63" s="41">
        <v>746</v>
      </c>
    </row>
    <row r="64" spans="1:11" ht="36.75" customHeight="1">
      <c r="A64" s="38">
        <f t="shared" si="1"/>
        <v>50</v>
      </c>
      <c r="B64" s="7" t="s">
        <v>75</v>
      </c>
      <c r="C64" s="7" t="s">
        <v>76</v>
      </c>
      <c r="D64" s="7" t="s">
        <v>106</v>
      </c>
      <c r="E64" s="7" t="s">
        <v>103</v>
      </c>
      <c r="F64" s="7" t="s">
        <v>75</v>
      </c>
      <c r="G64" s="7" t="s">
        <v>77</v>
      </c>
      <c r="H64" s="7" t="s">
        <v>78</v>
      </c>
      <c r="I64" s="7" t="s">
        <v>107</v>
      </c>
      <c r="J64" s="17" t="s">
        <v>29</v>
      </c>
      <c r="K64" s="46">
        <f t="shared" ref="K64:K65" si="21">K65</f>
        <v>23.25</v>
      </c>
    </row>
    <row r="65" spans="1:11" ht="66" customHeight="1">
      <c r="A65" s="38">
        <f t="shared" si="1"/>
        <v>51</v>
      </c>
      <c r="B65" s="7" t="s">
        <v>75</v>
      </c>
      <c r="C65" s="7" t="s">
        <v>76</v>
      </c>
      <c r="D65" s="7" t="s">
        <v>106</v>
      </c>
      <c r="E65" s="7" t="s">
        <v>103</v>
      </c>
      <c r="F65" s="7" t="s">
        <v>81</v>
      </c>
      <c r="G65" s="7" t="s">
        <v>77</v>
      </c>
      <c r="H65" s="7" t="s">
        <v>78</v>
      </c>
      <c r="I65" s="7" t="s">
        <v>107</v>
      </c>
      <c r="J65" s="18" t="s">
        <v>74</v>
      </c>
      <c r="K65" s="41">
        <f t="shared" si="21"/>
        <v>23.25</v>
      </c>
    </row>
    <row r="66" spans="1:11" ht="78" customHeight="1">
      <c r="A66" s="38">
        <f t="shared" si="1"/>
        <v>52</v>
      </c>
      <c r="B66" s="7" t="s">
        <v>105</v>
      </c>
      <c r="C66" s="7" t="s">
        <v>76</v>
      </c>
      <c r="D66" s="7" t="s">
        <v>106</v>
      </c>
      <c r="E66" s="7" t="s">
        <v>103</v>
      </c>
      <c r="F66" s="7" t="s">
        <v>111</v>
      </c>
      <c r="G66" s="7" t="s">
        <v>98</v>
      </c>
      <c r="H66" s="7" t="s">
        <v>78</v>
      </c>
      <c r="I66" s="7" t="s">
        <v>107</v>
      </c>
      <c r="J66" s="18" t="s">
        <v>20</v>
      </c>
      <c r="K66" s="41">
        <v>23.25</v>
      </c>
    </row>
    <row r="67" spans="1:11" ht="141.75" customHeight="1">
      <c r="A67" s="38">
        <f t="shared" si="1"/>
        <v>53</v>
      </c>
      <c r="B67" s="7" t="s">
        <v>75</v>
      </c>
      <c r="C67" s="7" t="s">
        <v>76</v>
      </c>
      <c r="D67" s="7" t="s">
        <v>106</v>
      </c>
      <c r="E67" s="7" t="s">
        <v>112</v>
      </c>
      <c r="F67" s="7" t="s">
        <v>75</v>
      </c>
      <c r="G67" s="7" t="s">
        <v>77</v>
      </c>
      <c r="H67" s="7" t="s">
        <v>78</v>
      </c>
      <c r="I67" s="7" t="s">
        <v>107</v>
      </c>
      <c r="J67" s="12" t="s">
        <v>24</v>
      </c>
      <c r="K67" s="40">
        <f t="shared" ref="K67" si="22">K68</f>
        <v>2237</v>
      </c>
    </row>
    <row r="68" spans="1:11" ht="109.5" customHeight="1">
      <c r="A68" s="38">
        <f t="shared" si="1"/>
        <v>54</v>
      </c>
      <c r="B68" s="7" t="s">
        <v>75</v>
      </c>
      <c r="C68" s="7" t="s">
        <v>76</v>
      </c>
      <c r="D68" s="7" t="s">
        <v>106</v>
      </c>
      <c r="E68" s="7" t="s">
        <v>112</v>
      </c>
      <c r="F68" s="7" t="s">
        <v>90</v>
      </c>
      <c r="G68" s="7" t="s">
        <v>77</v>
      </c>
      <c r="H68" s="7" t="s">
        <v>78</v>
      </c>
      <c r="I68" s="7" t="s">
        <v>107</v>
      </c>
      <c r="J68" s="19" t="s">
        <v>33</v>
      </c>
      <c r="K68" s="45">
        <f t="shared" ref="K68" si="23">K69+K70</f>
        <v>2237</v>
      </c>
    </row>
    <row r="69" spans="1:11" ht="97.5" customHeight="1">
      <c r="A69" s="38">
        <f t="shared" si="1"/>
        <v>55</v>
      </c>
      <c r="B69" s="7" t="s">
        <v>113</v>
      </c>
      <c r="C69" s="7" t="s">
        <v>76</v>
      </c>
      <c r="D69" s="7" t="s">
        <v>106</v>
      </c>
      <c r="E69" s="7" t="s">
        <v>112</v>
      </c>
      <c r="F69" s="7" t="s">
        <v>114</v>
      </c>
      <c r="G69" s="7" t="s">
        <v>98</v>
      </c>
      <c r="H69" s="7" t="s">
        <v>78</v>
      </c>
      <c r="I69" s="7" t="s">
        <v>107</v>
      </c>
      <c r="J69" s="19" t="s">
        <v>34</v>
      </c>
      <c r="K69" s="45">
        <v>928</v>
      </c>
    </row>
    <row r="70" spans="1:11" ht="96.75" customHeight="1">
      <c r="A70" s="38">
        <f t="shared" si="1"/>
        <v>56</v>
      </c>
      <c r="B70" s="7" t="s">
        <v>105</v>
      </c>
      <c r="C70" s="7" t="s">
        <v>76</v>
      </c>
      <c r="D70" s="7" t="s">
        <v>106</v>
      </c>
      <c r="E70" s="7" t="s">
        <v>112</v>
      </c>
      <c r="F70" s="7" t="s">
        <v>114</v>
      </c>
      <c r="G70" s="7" t="s">
        <v>98</v>
      </c>
      <c r="H70" s="7" t="s">
        <v>78</v>
      </c>
      <c r="I70" s="7" t="s">
        <v>107</v>
      </c>
      <c r="J70" s="19" t="s">
        <v>34</v>
      </c>
      <c r="K70" s="45">
        <v>1309</v>
      </c>
    </row>
    <row r="71" spans="1:11" ht="32.25" customHeight="1">
      <c r="A71" s="38">
        <f t="shared" si="1"/>
        <v>57</v>
      </c>
      <c r="B71" s="7" t="s">
        <v>75</v>
      </c>
      <c r="C71" s="7" t="s">
        <v>76</v>
      </c>
      <c r="D71" s="7" t="s">
        <v>115</v>
      </c>
      <c r="E71" s="7" t="s">
        <v>77</v>
      </c>
      <c r="F71" s="7" t="s">
        <v>75</v>
      </c>
      <c r="G71" s="7" t="s">
        <v>77</v>
      </c>
      <c r="H71" s="7" t="s">
        <v>78</v>
      </c>
      <c r="I71" s="7" t="s">
        <v>75</v>
      </c>
      <c r="J71" s="8" t="s">
        <v>21</v>
      </c>
      <c r="K71" s="40">
        <f t="shared" ref="K71" si="24">K72</f>
        <v>756.4</v>
      </c>
    </row>
    <row r="72" spans="1:11" ht="30">
      <c r="A72" s="38">
        <f t="shared" si="1"/>
        <v>58</v>
      </c>
      <c r="B72" s="7" t="s">
        <v>75</v>
      </c>
      <c r="C72" s="7" t="s">
        <v>76</v>
      </c>
      <c r="D72" s="7" t="s">
        <v>115</v>
      </c>
      <c r="E72" s="7" t="s">
        <v>79</v>
      </c>
      <c r="F72" s="7" t="s">
        <v>75</v>
      </c>
      <c r="G72" s="7" t="s">
        <v>79</v>
      </c>
      <c r="H72" s="7" t="s">
        <v>78</v>
      </c>
      <c r="I72" s="7" t="s">
        <v>107</v>
      </c>
      <c r="J72" s="9" t="s">
        <v>22</v>
      </c>
      <c r="K72" s="45">
        <f t="shared" ref="K72" si="25">K73+K74+K75</f>
        <v>756.4</v>
      </c>
    </row>
    <row r="73" spans="1:11" ht="45.75" customHeight="1">
      <c r="A73" s="38">
        <f t="shared" si="1"/>
        <v>59</v>
      </c>
      <c r="B73" s="7" t="s">
        <v>116</v>
      </c>
      <c r="C73" s="7" t="s">
        <v>76</v>
      </c>
      <c r="D73" s="7" t="s">
        <v>115</v>
      </c>
      <c r="E73" s="7" t="s">
        <v>79</v>
      </c>
      <c r="F73" s="7" t="s">
        <v>81</v>
      </c>
      <c r="G73" s="7" t="s">
        <v>79</v>
      </c>
      <c r="H73" s="7" t="s">
        <v>78</v>
      </c>
      <c r="I73" s="7" t="s">
        <v>107</v>
      </c>
      <c r="J73" s="9" t="s">
        <v>35</v>
      </c>
      <c r="K73" s="45">
        <v>67</v>
      </c>
    </row>
    <row r="74" spans="1:11" ht="30">
      <c r="A74" s="38">
        <f t="shared" si="1"/>
        <v>60</v>
      </c>
      <c r="B74" s="7" t="s">
        <v>116</v>
      </c>
      <c r="C74" s="7" t="s">
        <v>76</v>
      </c>
      <c r="D74" s="7" t="s">
        <v>115</v>
      </c>
      <c r="E74" s="7" t="s">
        <v>79</v>
      </c>
      <c r="F74" s="7" t="s">
        <v>89</v>
      </c>
      <c r="G74" s="7" t="s">
        <v>79</v>
      </c>
      <c r="H74" s="7" t="s">
        <v>78</v>
      </c>
      <c r="I74" s="7" t="s">
        <v>107</v>
      </c>
      <c r="J74" s="9" t="s">
        <v>67</v>
      </c>
      <c r="K74" s="45">
        <v>676.4</v>
      </c>
    </row>
    <row r="75" spans="1:11" ht="35.25" customHeight="1">
      <c r="A75" s="38">
        <f t="shared" si="1"/>
        <v>61</v>
      </c>
      <c r="B75" s="7" t="s">
        <v>75</v>
      </c>
      <c r="C75" s="7" t="s">
        <v>76</v>
      </c>
      <c r="D75" s="7" t="s">
        <v>115</v>
      </c>
      <c r="E75" s="7" t="s">
        <v>79</v>
      </c>
      <c r="F75" s="7" t="s">
        <v>90</v>
      </c>
      <c r="G75" s="7" t="s">
        <v>79</v>
      </c>
      <c r="H75" s="7" t="s">
        <v>78</v>
      </c>
      <c r="I75" s="7" t="s">
        <v>107</v>
      </c>
      <c r="J75" s="19" t="s">
        <v>44</v>
      </c>
      <c r="K75" s="45">
        <f>K76</f>
        <v>13</v>
      </c>
    </row>
    <row r="76" spans="1:11" ht="27" customHeight="1">
      <c r="A76" s="38">
        <f t="shared" si="1"/>
        <v>62</v>
      </c>
      <c r="B76" s="7" t="s">
        <v>116</v>
      </c>
      <c r="C76" s="7" t="s">
        <v>76</v>
      </c>
      <c r="D76" s="7" t="s">
        <v>115</v>
      </c>
      <c r="E76" s="7" t="s">
        <v>79</v>
      </c>
      <c r="F76" s="7" t="s">
        <v>139</v>
      </c>
      <c r="G76" s="7" t="s">
        <v>79</v>
      </c>
      <c r="H76" s="7" t="s">
        <v>78</v>
      </c>
      <c r="I76" s="7" t="s">
        <v>107</v>
      </c>
      <c r="J76" s="19" t="s">
        <v>140</v>
      </c>
      <c r="K76" s="45">
        <v>13</v>
      </c>
    </row>
    <row r="77" spans="1:11" ht="67.5" customHeight="1">
      <c r="A77" s="38">
        <f t="shared" si="1"/>
        <v>63</v>
      </c>
      <c r="B77" s="7" t="s">
        <v>75</v>
      </c>
      <c r="C77" s="7" t="s">
        <v>76</v>
      </c>
      <c r="D77" s="7" t="s">
        <v>118</v>
      </c>
      <c r="E77" s="7" t="s">
        <v>77</v>
      </c>
      <c r="F77" s="7" t="s">
        <v>75</v>
      </c>
      <c r="G77" s="7" t="s">
        <v>77</v>
      </c>
      <c r="H77" s="7" t="s">
        <v>78</v>
      </c>
      <c r="I77" s="7" t="s">
        <v>75</v>
      </c>
      <c r="J77" s="8" t="s">
        <v>36</v>
      </c>
      <c r="K77" s="40">
        <f t="shared" ref="K77" si="26">K81+K78</f>
        <v>10583.603228999998</v>
      </c>
    </row>
    <row r="78" spans="1:11" ht="23.25" customHeight="1">
      <c r="A78" s="38">
        <f t="shared" si="1"/>
        <v>64</v>
      </c>
      <c r="B78" s="7" t="s">
        <v>75</v>
      </c>
      <c r="C78" s="7" t="s">
        <v>76</v>
      </c>
      <c r="D78" s="7" t="s">
        <v>118</v>
      </c>
      <c r="E78" s="7" t="s">
        <v>79</v>
      </c>
      <c r="F78" s="7" t="s">
        <v>75</v>
      </c>
      <c r="G78" s="7" t="s">
        <v>77</v>
      </c>
      <c r="H78" s="7" t="s">
        <v>78</v>
      </c>
      <c r="I78" s="7" t="s">
        <v>117</v>
      </c>
      <c r="J78" s="8" t="s">
        <v>52</v>
      </c>
      <c r="K78" s="40">
        <f t="shared" ref="K78:K79" si="27">K79</f>
        <v>181.97</v>
      </c>
    </row>
    <row r="79" spans="1:11" ht="30">
      <c r="A79" s="38">
        <f t="shared" si="1"/>
        <v>65</v>
      </c>
      <c r="B79" s="7" t="s">
        <v>75</v>
      </c>
      <c r="C79" s="7" t="s">
        <v>76</v>
      </c>
      <c r="D79" s="7" t="s">
        <v>118</v>
      </c>
      <c r="E79" s="7" t="s">
        <v>79</v>
      </c>
      <c r="F79" s="7" t="s">
        <v>119</v>
      </c>
      <c r="G79" s="7" t="s">
        <v>77</v>
      </c>
      <c r="H79" s="7" t="s">
        <v>78</v>
      </c>
      <c r="I79" s="7" t="s">
        <v>117</v>
      </c>
      <c r="J79" s="9" t="s">
        <v>53</v>
      </c>
      <c r="K79" s="40">
        <f t="shared" si="27"/>
        <v>181.97</v>
      </c>
    </row>
    <row r="80" spans="1:11" ht="48.75" customHeight="1">
      <c r="A80" s="38">
        <f t="shared" si="1"/>
        <v>66</v>
      </c>
      <c r="B80" s="7" t="s">
        <v>121</v>
      </c>
      <c r="C80" s="7" t="s">
        <v>76</v>
      </c>
      <c r="D80" s="7" t="s">
        <v>118</v>
      </c>
      <c r="E80" s="7" t="s">
        <v>79</v>
      </c>
      <c r="F80" s="7" t="s">
        <v>120</v>
      </c>
      <c r="G80" s="7" t="s">
        <v>98</v>
      </c>
      <c r="H80" s="7" t="s">
        <v>78</v>
      </c>
      <c r="I80" s="7" t="s">
        <v>117</v>
      </c>
      <c r="J80" s="9" t="s">
        <v>54</v>
      </c>
      <c r="K80" s="45">
        <v>181.97</v>
      </c>
    </row>
    <row r="81" spans="1:11" ht="31.5">
      <c r="A81" s="38">
        <f t="shared" si="1"/>
        <v>67</v>
      </c>
      <c r="B81" s="7" t="s">
        <v>75</v>
      </c>
      <c r="C81" s="7" t="s">
        <v>76</v>
      </c>
      <c r="D81" s="7" t="s">
        <v>118</v>
      </c>
      <c r="E81" s="7" t="s">
        <v>84</v>
      </c>
      <c r="F81" s="7" t="s">
        <v>75</v>
      </c>
      <c r="G81" s="7" t="s">
        <v>77</v>
      </c>
      <c r="H81" s="7" t="s">
        <v>78</v>
      </c>
      <c r="I81" s="7" t="s">
        <v>117</v>
      </c>
      <c r="J81" s="8" t="s">
        <v>37</v>
      </c>
      <c r="K81" s="40">
        <f>K82+K86</f>
        <v>10401.633228999999</v>
      </c>
    </row>
    <row r="82" spans="1:11" ht="48.75" customHeight="1">
      <c r="A82" s="38">
        <f t="shared" si="1"/>
        <v>68</v>
      </c>
      <c r="B82" s="7" t="s">
        <v>75</v>
      </c>
      <c r="C82" s="7" t="s">
        <v>76</v>
      </c>
      <c r="D82" s="7" t="s">
        <v>118</v>
      </c>
      <c r="E82" s="7" t="s">
        <v>84</v>
      </c>
      <c r="F82" s="7" t="s">
        <v>122</v>
      </c>
      <c r="G82" s="7" t="s">
        <v>77</v>
      </c>
      <c r="H82" s="7" t="s">
        <v>78</v>
      </c>
      <c r="I82" s="7" t="s">
        <v>117</v>
      </c>
      <c r="J82" s="9" t="s">
        <v>38</v>
      </c>
      <c r="K82" s="45">
        <f t="shared" ref="K82" si="28">K83</f>
        <v>3401.5010590000002</v>
      </c>
    </row>
    <row r="83" spans="1:11" ht="50.25" customHeight="1">
      <c r="A83" s="38">
        <f t="shared" si="1"/>
        <v>69</v>
      </c>
      <c r="B83" s="7" t="s">
        <v>75</v>
      </c>
      <c r="C83" s="7" t="s">
        <v>76</v>
      </c>
      <c r="D83" s="7" t="s">
        <v>118</v>
      </c>
      <c r="E83" s="7" t="s">
        <v>84</v>
      </c>
      <c r="F83" s="7" t="s">
        <v>123</v>
      </c>
      <c r="G83" s="7" t="s">
        <v>98</v>
      </c>
      <c r="H83" s="7" t="s">
        <v>78</v>
      </c>
      <c r="I83" s="7" t="s">
        <v>117</v>
      </c>
      <c r="J83" s="9" t="s">
        <v>144</v>
      </c>
      <c r="K83" s="45">
        <f>K84+K85</f>
        <v>3401.5010590000002</v>
      </c>
    </row>
    <row r="84" spans="1:11" ht="76.5" customHeight="1">
      <c r="A84" s="38">
        <f t="shared" si="1"/>
        <v>70</v>
      </c>
      <c r="B84" s="7" t="s">
        <v>105</v>
      </c>
      <c r="C84" s="7" t="s">
        <v>76</v>
      </c>
      <c r="D84" s="7" t="s">
        <v>118</v>
      </c>
      <c r="E84" s="7" t="s">
        <v>84</v>
      </c>
      <c r="F84" s="7" t="s">
        <v>123</v>
      </c>
      <c r="G84" s="7" t="s">
        <v>98</v>
      </c>
      <c r="H84" s="7" t="s">
        <v>78</v>
      </c>
      <c r="I84" s="7" t="s">
        <v>117</v>
      </c>
      <c r="J84" s="9" t="s">
        <v>69</v>
      </c>
      <c r="K84" s="45">
        <v>3400</v>
      </c>
    </row>
    <row r="85" spans="1:11" ht="76.5" customHeight="1">
      <c r="A85" s="38">
        <f t="shared" ref="A85:A148" si="29">A84+1</f>
        <v>71</v>
      </c>
      <c r="B85" s="7" t="s">
        <v>121</v>
      </c>
      <c r="C85" s="7" t="s">
        <v>76</v>
      </c>
      <c r="D85" s="7" t="s">
        <v>118</v>
      </c>
      <c r="E85" s="7" t="s">
        <v>84</v>
      </c>
      <c r="F85" s="7" t="s">
        <v>123</v>
      </c>
      <c r="G85" s="7" t="s">
        <v>98</v>
      </c>
      <c r="H85" s="7" t="s">
        <v>78</v>
      </c>
      <c r="I85" s="7" t="s">
        <v>117</v>
      </c>
      <c r="J85" s="9" t="s">
        <v>69</v>
      </c>
      <c r="K85" s="45">
        <v>1.5010589999999999</v>
      </c>
    </row>
    <row r="86" spans="1:11" ht="30">
      <c r="A86" s="38">
        <f t="shared" si="29"/>
        <v>72</v>
      </c>
      <c r="B86" s="7" t="s">
        <v>75</v>
      </c>
      <c r="C86" s="7" t="s">
        <v>76</v>
      </c>
      <c r="D86" s="7" t="s">
        <v>118</v>
      </c>
      <c r="E86" s="7" t="s">
        <v>84</v>
      </c>
      <c r="F86" s="7" t="s">
        <v>119</v>
      </c>
      <c r="G86" s="7" t="s">
        <v>77</v>
      </c>
      <c r="H86" s="7" t="s">
        <v>78</v>
      </c>
      <c r="I86" s="7" t="s">
        <v>117</v>
      </c>
      <c r="J86" s="9" t="s">
        <v>0</v>
      </c>
      <c r="K86" s="45">
        <f>K87</f>
        <v>7000.1321699999999</v>
      </c>
    </row>
    <row r="87" spans="1:11" ht="63" customHeight="1">
      <c r="A87" s="38">
        <f t="shared" si="29"/>
        <v>73</v>
      </c>
      <c r="B87" s="7" t="s">
        <v>75</v>
      </c>
      <c r="C87" s="7" t="s">
        <v>76</v>
      </c>
      <c r="D87" s="7" t="s">
        <v>118</v>
      </c>
      <c r="E87" s="7" t="s">
        <v>84</v>
      </c>
      <c r="F87" s="7" t="s">
        <v>120</v>
      </c>
      <c r="G87" s="7" t="s">
        <v>98</v>
      </c>
      <c r="H87" s="7" t="s">
        <v>78</v>
      </c>
      <c r="I87" s="7" t="s">
        <v>117</v>
      </c>
      <c r="J87" s="51" t="s">
        <v>221</v>
      </c>
      <c r="K87" s="45">
        <f>K88+K89</f>
        <v>7000.1321699999999</v>
      </c>
    </row>
    <row r="88" spans="1:11" ht="63" customHeight="1">
      <c r="A88" s="38">
        <f t="shared" si="29"/>
        <v>74</v>
      </c>
      <c r="B88" s="7" t="s">
        <v>113</v>
      </c>
      <c r="C88" s="7" t="s">
        <v>76</v>
      </c>
      <c r="D88" s="7" t="s">
        <v>118</v>
      </c>
      <c r="E88" s="7" t="s">
        <v>84</v>
      </c>
      <c r="F88" s="7" t="s">
        <v>120</v>
      </c>
      <c r="G88" s="7" t="s">
        <v>98</v>
      </c>
      <c r="H88" s="7" t="s">
        <v>78</v>
      </c>
      <c r="I88" s="7" t="s">
        <v>117</v>
      </c>
      <c r="J88" s="21" t="s">
        <v>185</v>
      </c>
      <c r="K88" s="45">
        <f>3000+4000</f>
        <v>7000</v>
      </c>
    </row>
    <row r="89" spans="1:11" ht="63" customHeight="1">
      <c r="A89" s="38">
        <f t="shared" si="29"/>
        <v>75</v>
      </c>
      <c r="B89" s="7" t="s">
        <v>121</v>
      </c>
      <c r="C89" s="7" t="s">
        <v>76</v>
      </c>
      <c r="D89" s="7" t="s">
        <v>118</v>
      </c>
      <c r="E89" s="7" t="s">
        <v>84</v>
      </c>
      <c r="F89" s="7" t="s">
        <v>120</v>
      </c>
      <c r="G89" s="7" t="s">
        <v>98</v>
      </c>
      <c r="H89" s="7" t="s">
        <v>78</v>
      </c>
      <c r="I89" s="7" t="s">
        <v>117</v>
      </c>
      <c r="J89" s="21" t="s">
        <v>185</v>
      </c>
      <c r="K89" s="45">
        <v>0.13217000000000001</v>
      </c>
    </row>
    <row r="90" spans="1:11" ht="36.75" customHeight="1">
      <c r="A90" s="38">
        <f t="shared" si="29"/>
        <v>76</v>
      </c>
      <c r="B90" s="7" t="s">
        <v>75</v>
      </c>
      <c r="C90" s="7" t="s">
        <v>76</v>
      </c>
      <c r="D90" s="7" t="s">
        <v>124</v>
      </c>
      <c r="E90" s="7" t="s">
        <v>77</v>
      </c>
      <c r="F90" s="7" t="s">
        <v>75</v>
      </c>
      <c r="G90" s="7" t="s">
        <v>77</v>
      </c>
      <c r="H90" s="7" t="s">
        <v>78</v>
      </c>
      <c r="I90" s="7" t="s">
        <v>75</v>
      </c>
      <c r="J90" s="8" t="s">
        <v>23</v>
      </c>
      <c r="K90" s="40">
        <f>K91</f>
        <v>2364</v>
      </c>
    </row>
    <row r="91" spans="1:11" ht="47.25" customHeight="1">
      <c r="A91" s="38">
        <f t="shared" si="29"/>
        <v>77</v>
      </c>
      <c r="B91" s="7" t="s">
        <v>75</v>
      </c>
      <c r="C91" s="7" t="s">
        <v>76</v>
      </c>
      <c r="D91" s="7" t="s">
        <v>124</v>
      </c>
      <c r="E91" s="7" t="s">
        <v>99</v>
      </c>
      <c r="F91" s="7" t="s">
        <v>75</v>
      </c>
      <c r="G91" s="7" t="s">
        <v>77</v>
      </c>
      <c r="H91" s="7" t="s">
        <v>78</v>
      </c>
      <c r="I91" s="7" t="s">
        <v>125</v>
      </c>
      <c r="J91" s="12" t="s">
        <v>58</v>
      </c>
      <c r="K91" s="40">
        <f t="shared" ref="K91" si="30">K92+K94</f>
        <v>2364</v>
      </c>
    </row>
    <row r="92" spans="1:11" ht="48" customHeight="1">
      <c r="A92" s="38">
        <f t="shared" si="29"/>
        <v>78</v>
      </c>
      <c r="B92" s="7" t="s">
        <v>75</v>
      </c>
      <c r="C92" s="7" t="s">
        <v>76</v>
      </c>
      <c r="D92" s="7" t="s">
        <v>124</v>
      </c>
      <c r="E92" s="7" t="s">
        <v>99</v>
      </c>
      <c r="F92" s="7" t="s">
        <v>81</v>
      </c>
      <c r="G92" s="7" t="s">
        <v>77</v>
      </c>
      <c r="H92" s="7" t="s">
        <v>78</v>
      </c>
      <c r="I92" s="7" t="s">
        <v>125</v>
      </c>
      <c r="J92" s="11" t="s">
        <v>28</v>
      </c>
      <c r="K92" s="45">
        <f t="shared" ref="K92" si="31">K93</f>
        <v>660</v>
      </c>
    </row>
    <row r="93" spans="1:11" ht="61.5" customHeight="1">
      <c r="A93" s="38">
        <f t="shared" si="29"/>
        <v>79</v>
      </c>
      <c r="B93" s="7" t="s">
        <v>105</v>
      </c>
      <c r="C93" s="7" t="s">
        <v>76</v>
      </c>
      <c r="D93" s="7" t="s">
        <v>124</v>
      </c>
      <c r="E93" s="7" t="s">
        <v>99</v>
      </c>
      <c r="F93" s="7" t="s">
        <v>83</v>
      </c>
      <c r="G93" s="7" t="s">
        <v>98</v>
      </c>
      <c r="H93" s="7" t="s">
        <v>78</v>
      </c>
      <c r="I93" s="7" t="s">
        <v>125</v>
      </c>
      <c r="J93" s="11" t="s">
        <v>27</v>
      </c>
      <c r="K93" s="45">
        <v>660</v>
      </c>
    </row>
    <row r="94" spans="1:11" ht="62.25" customHeight="1">
      <c r="A94" s="38">
        <f t="shared" si="29"/>
        <v>80</v>
      </c>
      <c r="B94" s="7" t="s">
        <v>75</v>
      </c>
      <c r="C94" s="7" t="s">
        <v>76</v>
      </c>
      <c r="D94" s="7" t="s">
        <v>124</v>
      </c>
      <c r="E94" s="7" t="s">
        <v>99</v>
      </c>
      <c r="F94" s="7" t="s">
        <v>88</v>
      </c>
      <c r="G94" s="7" t="s">
        <v>77</v>
      </c>
      <c r="H94" s="7" t="s">
        <v>78</v>
      </c>
      <c r="I94" s="7" t="s">
        <v>125</v>
      </c>
      <c r="J94" s="19" t="s">
        <v>50</v>
      </c>
      <c r="K94" s="45">
        <f t="shared" ref="K94" si="32">K95</f>
        <v>1704</v>
      </c>
    </row>
    <row r="95" spans="1:11" ht="76.5" customHeight="1">
      <c r="A95" s="38">
        <f t="shared" si="29"/>
        <v>81</v>
      </c>
      <c r="B95" s="7" t="s">
        <v>105</v>
      </c>
      <c r="C95" s="7" t="s">
        <v>76</v>
      </c>
      <c r="D95" s="7" t="s">
        <v>124</v>
      </c>
      <c r="E95" s="7" t="s">
        <v>99</v>
      </c>
      <c r="F95" s="7" t="s">
        <v>108</v>
      </c>
      <c r="G95" s="7" t="s">
        <v>98</v>
      </c>
      <c r="H95" s="7" t="s">
        <v>78</v>
      </c>
      <c r="I95" s="7" t="s">
        <v>125</v>
      </c>
      <c r="J95" s="19" t="s">
        <v>51</v>
      </c>
      <c r="K95" s="45">
        <v>1704</v>
      </c>
    </row>
    <row r="96" spans="1:11" ht="31.5">
      <c r="A96" s="38">
        <f t="shared" si="29"/>
        <v>82</v>
      </c>
      <c r="B96" s="7" t="s">
        <v>75</v>
      </c>
      <c r="C96" s="7" t="s">
        <v>76</v>
      </c>
      <c r="D96" s="7" t="s">
        <v>126</v>
      </c>
      <c r="E96" s="7" t="s">
        <v>77</v>
      </c>
      <c r="F96" s="7" t="s">
        <v>75</v>
      </c>
      <c r="G96" s="7" t="s">
        <v>77</v>
      </c>
      <c r="H96" s="7" t="s">
        <v>78</v>
      </c>
      <c r="I96" s="7" t="s">
        <v>75</v>
      </c>
      <c r="J96" s="12" t="s">
        <v>2</v>
      </c>
      <c r="K96" s="40">
        <f t="shared" ref="K96" si="33">K97</f>
        <v>119</v>
      </c>
    </row>
    <row r="97" spans="1:11" ht="51" customHeight="1">
      <c r="A97" s="38">
        <f t="shared" si="29"/>
        <v>83</v>
      </c>
      <c r="B97" s="7" t="s">
        <v>75</v>
      </c>
      <c r="C97" s="7" t="s">
        <v>76</v>
      </c>
      <c r="D97" s="7" t="s">
        <v>126</v>
      </c>
      <c r="E97" s="7" t="s">
        <v>84</v>
      </c>
      <c r="F97" s="7" t="s">
        <v>75</v>
      </c>
      <c r="G97" s="7" t="s">
        <v>77</v>
      </c>
      <c r="H97" s="7" t="s">
        <v>78</v>
      </c>
      <c r="I97" s="7" t="s">
        <v>127</v>
      </c>
      <c r="J97" s="11" t="s">
        <v>1</v>
      </c>
      <c r="K97" s="45">
        <f t="shared" ref="K97" si="34">K98+K99</f>
        <v>119</v>
      </c>
    </row>
    <row r="98" spans="1:11" ht="73.5" customHeight="1">
      <c r="A98" s="38">
        <f t="shared" si="29"/>
        <v>84</v>
      </c>
      <c r="B98" s="7" t="s">
        <v>105</v>
      </c>
      <c r="C98" s="7" t="s">
        <v>76</v>
      </c>
      <c r="D98" s="7" t="s">
        <v>126</v>
      </c>
      <c r="E98" s="7" t="s">
        <v>84</v>
      </c>
      <c r="F98" s="7" t="s">
        <v>90</v>
      </c>
      <c r="G98" s="7" t="s">
        <v>98</v>
      </c>
      <c r="H98" s="7" t="s">
        <v>78</v>
      </c>
      <c r="I98" s="7" t="s">
        <v>127</v>
      </c>
      <c r="J98" s="11" t="s">
        <v>45</v>
      </c>
      <c r="K98" s="45">
        <v>70</v>
      </c>
    </row>
    <row r="99" spans="1:11" ht="50.25" customHeight="1">
      <c r="A99" s="38">
        <f t="shared" si="29"/>
        <v>85</v>
      </c>
      <c r="B99" s="7" t="s">
        <v>113</v>
      </c>
      <c r="C99" s="7" t="s">
        <v>76</v>
      </c>
      <c r="D99" s="7" t="s">
        <v>126</v>
      </c>
      <c r="E99" s="7" t="s">
        <v>84</v>
      </c>
      <c r="F99" s="7" t="s">
        <v>90</v>
      </c>
      <c r="G99" s="7" t="s">
        <v>98</v>
      </c>
      <c r="H99" s="7" t="s">
        <v>78</v>
      </c>
      <c r="I99" s="7" t="s">
        <v>127</v>
      </c>
      <c r="J99" s="11" t="s">
        <v>45</v>
      </c>
      <c r="K99" s="45">
        <v>49</v>
      </c>
    </row>
    <row r="100" spans="1:11" ht="33.75" customHeight="1">
      <c r="A100" s="38">
        <f t="shared" si="29"/>
        <v>86</v>
      </c>
      <c r="B100" s="7" t="s">
        <v>75</v>
      </c>
      <c r="C100" s="7" t="s">
        <v>76</v>
      </c>
      <c r="D100" s="7" t="s">
        <v>128</v>
      </c>
      <c r="E100" s="7" t="s">
        <v>77</v>
      </c>
      <c r="F100" s="7" t="s">
        <v>75</v>
      </c>
      <c r="G100" s="7" t="s">
        <v>77</v>
      </c>
      <c r="H100" s="7" t="s">
        <v>78</v>
      </c>
      <c r="I100" s="7" t="s">
        <v>75</v>
      </c>
      <c r="J100" s="63" t="s">
        <v>5</v>
      </c>
      <c r="K100" s="64">
        <f>K101+K118+K120+K123</f>
        <v>1656.38</v>
      </c>
    </row>
    <row r="101" spans="1:11" ht="48.75" customHeight="1">
      <c r="A101" s="38">
        <f t="shared" si="29"/>
        <v>87</v>
      </c>
      <c r="B101" s="52" t="s">
        <v>75</v>
      </c>
      <c r="C101" s="52" t="s">
        <v>76</v>
      </c>
      <c r="D101" s="52" t="s">
        <v>128</v>
      </c>
      <c r="E101" s="52" t="s">
        <v>79</v>
      </c>
      <c r="F101" s="52" t="s">
        <v>75</v>
      </c>
      <c r="G101" s="52" t="s">
        <v>79</v>
      </c>
      <c r="H101" s="52" t="s">
        <v>78</v>
      </c>
      <c r="I101" s="52" t="s">
        <v>127</v>
      </c>
      <c r="J101" s="62" t="s">
        <v>163</v>
      </c>
      <c r="K101" s="50">
        <f>SUM(K102:K117)</f>
        <v>458.5</v>
      </c>
    </row>
    <row r="102" spans="1:11" ht="48.75" customHeight="1">
      <c r="A102" s="38">
        <f t="shared" si="29"/>
        <v>88</v>
      </c>
      <c r="B102" s="52" t="s">
        <v>209</v>
      </c>
      <c r="C102" s="52" t="s">
        <v>76</v>
      </c>
      <c r="D102" s="52" t="s">
        <v>128</v>
      </c>
      <c r="E102" s="52" t="s">
        <v>79</v>
      </c>
      <c r="F102" s="52" t="s">
        <v>157</v>
      </c>
      <c r="G102" s="52" t="s">
        <v>79</v>
      </c>
      <c r="H102" s="52" t="s">
        <v>78</v>
      </c>
      <c r="I102" s="52" t="s">
        <v>127</v>
      </c>
      <c r="J102" s="53" t="s">
        <v>158</v>
      </c>
      <c r="K102" s="50">
        <v>0.5</v>
      </c>
    </row>
    <row r="103" spans="1:11" ht="105">
      <c r="A103" s="38">
        <f t="shared" si="29"/>
        <v>89</v>
      </c>
      <c r="B103" s="52" t="s">
        <v>191</v>
      </c>
      <c r="C103" s="52" t="s">
        <v>76</v>
      </c>
      <c r="D103" s="52" t="s">
        <v>128</v>
      </c>
      <c r="E103" s="52" t="s">
        <v>79</v>
      </c>
      <c r="F103" s="52" t="s">
        <v>157</v>
      </c>
      <c r="G103" s="52" t="s">
        <v>79</v>
      </c>
      <c r="H103" s="52" t="s">
        <v>78</v>
      </c>
      <c r="I103" s="52" t="s">
        <v>127</v>
      </c>
      <c r="J103" s="53" t="s">
        <v>158</v>
      </c>
      <c r="K103" s="50">
        <v>38</v>
      </c>
    </row>
    <row r="104" spans="1:11" ht="111.75" customHeight="1">
      <c r="A104" s="38">
        <f t="shared" si="29"/>
        <v>90</v>
      </c>
      <c r="B104" s="52" t="s">
        <v>191</v>
      </c>
      <c r="C104" s="52" t="s">
        <v>76</v>
      </c>
      <c r="D104" s="52" t="s">
        <v>128</v>
      </c>
      <c r="E104" s="52" t="s">
        <v>79</v>
      </c>
      <c r="F104" s="52" t="s">
        <v>159</v>
      </c>
      <c r="G104" s="52" t="s">
        <v>79</v>
      </c>
      <c r="H104" s="52" t="s">
        <v>78</v>
      </c>
      <c r="I104" s="52" t="s">
        <v>127</v>
      </c>
      <c r="J104" s="53" t="s">
        <v>160</v>
      </c>
      <c r="K104" s="50">
        <v>50</v>
      </c>
    </row>
    <row r="105" spans="1:11" ht="111.75" customHeight="1">
      <c r="A105" s="38">
        <f t="shared" si="29"/>
        <v>91</v>
      </c>
      <c r="B105" s="52" t="s">
        <v>209</v>
      </c>
      <c r="C105" s="52" t="s">
        <v>76</v>
      </c>
      <c r="D105" s="52" t="s">
        <v>128</v>
      </c>
      <c r="E105" s="52" t="s">
        <v>79</v>
      </c>
      <c r="F105" s="52" t="s">
        <v>192</v>
      </c>
      <c r="G105" s="52" t="s">
        <v>79</v>
      </c>
      <c r="H105" s="52" t="s">
        <v>78</v>
      </c>
      <c r="I105" s="52" t="s">
        <v>127</v>
      </c>
      <c r="J105" s="58" t="s">
        <v>193</v>
      </c>
      <c r="K105" s="50">
        <v>2.5</v>
      </c>
    </row>
    <row r="106" spans="1:11" ht="105">
      <c r="A106" s="38">
        <f t="shared" si="29"/>
        <v>92</v>
      </c>
      <c r="B106" s="52" t="s">
        <v>191</v>
      </c>
      <c r="C106" s="52" t="s">
        <v>76</v>
      </c>
      <c r="D106" s="52" t="s">
        <v>128</v>
      </c>
      <c r="E106" s="52" t="s">
        <v>79</v>
      </c>
      <c r="F106" s="52" t="s">
        <v>192</v>
      </c>
      <c r="G106" s="52" t="s">
        <v>79</v>
      </c>
      <c r="H106" s="52" t="s">
        <v>78</v>
      </c>
      <c r="I106" s="52" t="s">
        <v>127</v>
      </c>
      <c r="J106" s="58" t="s">
        <v>193</v>
      </c>
      <c r="K106" s="50">
        <v>15</v>
      </c>
    </row>
    <row r="107" spans="1:11" ht="105">
      <c r="A107" s="38">
        <f t="shared" si="29"/>
        <v>93</v>
      </c>
      <c r="B107" s="20" t="s">
        <v>105</v>
      </c>
      <c r="C107" s="20" t="s">
        <v>76</v>
      </c>
      <c r="D107" s="20" t="s">
        <v>128</v>
      </c>
      <c r="E107" s="20" t="s">
        <v>79</v>
      </c>
      <c r="F107" s="20" t="s">
        <v>110</v>
      </c>
      <c r="G107" s="20" t="s">
        <v>79</v>
      </c>
      <c r="H107" s="20" t="s">
        <v>78</v>
      </c>
      <c r="I107" s="20" t="s">
        <v>127</v>
      </c>
      <c r="J107" s="70" t="s">
        <v>227</v>
      </c>
      <c r="K107" s="50">
        <v>10</v>
      </c>
    </row>
    <row r="108" spans="1:11" ht="120">
      <c r="A108" s="38">
        <f t="shared" si="29"/>
        <v>94</v>
      </c>
      <c r="B108" s="52" t="s">
        <v>191</v>
      </c>
      <c r="C108" s="52" t="s">
        <v>76</v>
      </c>
      <c r="D108" s="52" t="s">
        <v>128</v>
      </c>
      <c r="E108" s="52" t="s">
        <v>79</v>
      </c>
      <c r="F108" s="52" t="s">
        <v>194</v>
      </c>
      <c r="G108" s="52" t="s">
        <v>79</v>
      </c>
      <c r="H108" s="52" t="s">
        <v>78</v>
      </c>
      <c r="I108" s="52" t="s">
        <v>127</v>
      </c>
      <c r="J108" s="58" t="s">
        <v>195</v>
      </c>
      <c r="K108" s="50">
        <v>7</v>
      </c>
    </row>
    <row r="109" spans="1:11" ht="140.25" customHeight="1">
      <c r="A109" s="38">
        <f t="shared" si="29"/>
        <v>95</v>
      </c>
      <c r="B109" s="52" t="s">
        <v>191</v>
      </c>
      <c r="C109" s="52" t="s">
        <v>76</v>
      </c>
      <c r="D109" s="52" t="s">
        <v>128</v>
      </c>
      <c r="E109" s="52" t="s">
        <v>79</v>
      </c>
      <c r="F109" s="52" t="s">
        <v>210</v>
      </c>
      <c r="G109" s="52" t="s">
        <v>79</v>
      </c>
      <c r="H109" s="52" t="s">
        <v>78</v>
      </c>
      <c r="I109" s="52" t="s">
        <v>127</v>
      </c>
      <c r="J109" s="56" t="s">
        <v>211</v>
      </c>
      <c r="K109" s="50">
        <v>90</v>
      </c>
    </row>
    <row r="110" spans="1:11" ht="140.25" customHeight="1">
      <c r="A110" s="38">
        <f t="shared" si="29"/>
        <v>96</v>
      </c>
      <c r="B110" s="52" t="s">
        <v>191</v>
      </c>
      <c r="C110" s="52" t="s">
        <v>76</v>
      </c>
      <c r="D110" s="52" t="s">
        <v>128</v>
      </c>
      <c r="E110" s="52" t="s">
        <v>79</v>
      </c>
      <c r="F110" s="52" t="s">
        <v>217</v>
      </c>
      <c r="G110" s="52" t="s">
        <v>79</v>
      </c>
      <c r="H110" s="52" t="s">
        <v>78</v>
      </c>
      <c r="I110" s="52" t="s">
        <v>127</v>
      </c>
      <c r="J110" s="58" t="s">
        <v>218</v>
      </c>
      <c r="K110" s="50">
        <v>8</v>
      </c>
    </row>
    <row r="111" spans="1:11" ht="140.25" customHeight="1">
      <c r="A111" s="38">
        <f t="shared" si="29"/>
        <v>97</v>
      </c>
      <c r="B111" s="52" t="s">
        <v>191</v>
      </c>
      <c r="C111" s="52" t="s">
        <v>76</v>
      </c>
      <c r="D111" s="52" t="s">
        <v>128</v>
      </c>
      <c r="E111" s="52" t="s">
        <v>79</v>
      </c>
      <c r="F111" s="52" t="s">
        <v>212</v>
      </c>
      <c r="G111" s="52" t="s">
        <v>79</v>
      </c>
      <c r="H111" s="52" t="s">
        <v>78</v>
      </c>
      <c r="I111" s="52" t="s">
        <v>127</v>
      </c>
      <c r="J111" s="57" t="s">
        <v>213</v>
      </c>
      <c r="K111" s="50">
        <v>19</v>
      </c>
    </row>
    <row r="112" spans="1:11" ht="140.25" customHeight="1">
      <c r="A112" s="38">
        <f t="shared" si="29"/>
        <v>98</v>
      </c>
      <c r="B112" s="52" t="s">
        <v>191</v>
      </c>
      <c r="C112" s="52" t="s">
        <v>76</v>
      </c>
      <c r="D112" s="52" t="s">
        <v>128</v>
      </c>
      <c r="E112" s="52" t="s">
        <v>79</v>
      </c>
      <c r="F112" s="52" t="s">
        <v>196</v>
      </c>
      <c r="G112" s="52" t="s">
        <v>79</v>
      </c>
      <c r="H112" s="52" t="s">
        <v>78</v>
      </c>
      <c r="I112" s="52" t="s">
        <v>127</v>
      </c>
      <c r="J112" s="58" t="s">
        <v>197</v>
      </c>
      <c r="K112" s="50">
        <v>10</v>
      </c>
    </row>
    <row r="113" spans="1:11" ht="140.25" customHeight="1">
      <c r="A113" s="38">
        <f t="shared" si="29"/>
        <v>99</v>
      </c>
      <c r="B113" s="52" t="s">
        <v>191</v>
      </c>
      <c r="C113" s="52" t="s">
        <v>76</v>
      </c>
      <c r="D113" s="52" t="s">
        <v>128</v>
      </c>
      <c r="E113" s="52" t="s">
        <v>79</v>
      </c>
      <c r="F113" s="52" t="s">
        <v>198</v>
      </c>
      <c r="G113" s="52" t="s">
        <v>79</v>
      </c>
      <c r="H113" s="52" t="s">
        <v>78</v>
      </c>
      <c r="I113" s="52" t="s">
        <v>127</v>
      </c>
      <c r="J113" s="58" t="s">
        <v>199</v>
      </c>
      <c r="K113" s="50">
        <v>5</v>
      </c>
    </row>
    <row r="114" spans="1:11" ht="140.25" customHeight="1">
      <c r="A114" s="38">
        <f t="shared" si="29"/>
        <v>100</v>
      </c>
      <c r="B114" s="52" t="s">
        <v>209</v>
      </c>
      <c r="C114" s="52" t="s">
        <v>76</v>
      </c>
      <c r="D114" s="52" t="s">
        <v>128</v>
      </c>
      <c r="E114" s="52" t="s">
        <v>79</v>
      </c>
      <c r="F114" s="52" t="s">
        <v>200</v>
      </c>
      <c r="G114" s="52" t="s">
        <v>79</v>
      </c>
      <c r="H114" s="52" t="s">
        <v>78</v>
      </c>
      <c r="I114" s="52" t="s">
        <v>127</v>
      </c>
      <c r="J114" s="58" t="s">
        <v>201</v>
      </c>
      <c r="K114" s="50">
        <v>0.1</v>
      </c>
    </row>
    <row r="115" spans="1:11" ht="105">
      <c r="A115" s="38">
        <f t="shared" si="29"/>
        <v>101</v>
      </c>
      <c r="B115" s="52" t="s">
        <v>191</v>
      </c>
      <c r="C115" s="52" t="s">
        <v>76</v>
      </c>
      <c r="D115" s="52" t="s">
        <v>128</v>
      </c>
      <c r="E115" s="52" t="s">
        <v>79</v>
      </c>
      <c r="F115" s="52" t="s">
        <v>200</v>
      </c>
      <c r="G115" s="52" t="s">
        <v>79</v>
      </c>
      <c r="H115" s="52" t="s">
        <v>78</v>
      </c>
      <c r="I115" s="52" t="s">
        <v>127</v>
      </c>
      <c r="J115" s="58" t="s">
        <v>201</v>
      </c>
      <c r="K115" s="50">
        <v>156.4</v>
      </c>
    </row>
    <row r="116" spans="1:11" ht="120">
      <c r="A116" s="38">
        <f t="shared" si="29"/>
        <v>102</v>
      </c>
      <c r="B116" s="52" t="s">
        <v>191</v>
      </c>
      <c r="C116" s="52" t="s">
        <v>76</v>
      </c>
      <c r="D116" s="52" t="s">
        <v>128</v>
      </c>
      <c r="E116" s="52" t="s">
        <v>79</v>
      </c>
      <c r="F116" s="52" t="s">
        <v>161</v>
      </c>
      <c r="G116" s="52" t="s">
        <v>79</v>
      </c>
      <c r="H116" s="52" t="s">
        <v>78</v>
      </c>
      <c r="I116" s="52" t="s">
        <v>127</v>
      </c>
      <c r="J116" s="53" t="s">
        <v>162</v>
      </c>
      <c r="K116" s="50">
        <v>40</v>
      </c>
    </row>
    <row r="117" spans="1:11" ht="120">
      <c r="A117" s="38">
        <f t="shared" si="29"/>
        <v>103</v>
      </c>
      <c r="B117" s="52" t="s">
        <v>209</v>
      </c>
      <c r="C117" s="52" t="s">
        <v>76</v>
      </c>
      <c r="D117" s="52" t="s">
        <v>128</v>
      </c>
      <c r="E117" s="52" t="s">
        <v>79</v>
      </c>
      <c r="F117" s="52" t="s">
        <v>161</v>
      </c>
      <c r="G117" s="52" t="s">
        <v>79</v>
      </c>
      <c r="H117" s="52" t="s">
        <v>78</v>
      </c>
      <c r="I117" s="52" t="s">
        <v>127</v>
      </c>
      <c r="J117" s="53" t="s">
        <v>162</v>
      </c>
      <c r="K117" s="50">
        <v>7</v>
      </c>
    </row>
    <row r="118" spans="1:11" ht="60" customHeight="1">
      <c r="A118" s="38">
        <f t="shared" si="29"/>
        <v>104</v>
      </c>
      <c r="B118" s="52" t="s">
        <v>75</v>
      </c>
      <c r="C118" s="52" t="s">
        <v>76</v>
      </c>
      <c r="D118" s="52" t="s">
        <v>128</v>
      </c>
      <c r="E118" s="52" t="s">
        <v>84</v>
      </c>
      <c r="F118" s="52" t="s">
        <v>75</v>
      </c>
      <c r="G118" s="52" t="s">
        <v>84</v>
      </c>
      <c r="H118" s="52" t="s">
        <v>78</v>
      </c>
      <c r="I118" s="52" t="s">
        <v>127</v>
      </c>
      <c r="J118" s="53" t="s">
        <v>164</v>
      </c>
      <c r="K118" s="50">
        <f>K119</f>
        <v>13</v>
      </c>
    </row>
    <row r="119" spans="1:11" ht="60">
      <c r="A119" s="38">
        <f t="shared" si="29"/>
        <v>105</v>
      </c>
      <c r="B119" s="52" t="s">
        <v>105</v>
      </c>
      <c r="C119" s="52" t="s">
        <v>76</v>
      </c>
      <c r="D119" s="52" t="s">
        <v>128</v>
      </c>
      <c r="E119" s="52" t="s">
        <v>84</v>
      </c>
      <c r="F119" s="52" t="s">
        <v>88</v>
      </c>
      <c r="G119" s="52" t="s">
        <v>84</v>
      </c>
      <c r="H119" s="52" t="s">
        <v>78</v>
      </c>
      <c r="I119" s="52" t="s">
        <v>127</v>
      </c>
      <c r="J119" s="53" t="s">
        <v>165</v>
      </c>
      <c r="K119" s="50">
        <v>13</v>
      </c>
    </row>
    <row r="120" spans="1:11" ht="79.5" customHeight="1">
      <c r="A120" s="38">
        <f t="shared" si="29"/>
        <v>106</v>
      </c>
      <c r="B120" s="7" t="s">
        <v>75</v>
      </c>
      <c r="C120" s="7" t="s">
        <v>76</v>
      </c>
      <c r="D120" s="7" t="s">
        <v>128</v>
      </c>
      <c r="E120" s="7" t="s">
        <v>103</v>
      </c>
      <c r="F120" s="7" t="s">
        <v>81</v>
      </c>
      <c r="G120" s="7" t="s">
        <v>77</v>
      </c>
      <c r="H120" s="7" t="s">
        <v>78</v>
      </c>
      <c r="I120" s="7" t="s">
        <v>127</v>
      </c>
      <c r="J120" s="65" t="s">
        <v>216</v>
      </c>
      <c r="K120" s="50">
        <f>K121+K122</f>
        <v>154</v>
      </c>
    </row>
    <row r="121" spans="1:11" ht="79.5" customHeight="1">
      <c r="A121" s="38">
        <f t="shared" si="29"/>
        <v>107</v>
      </c>
      <c r="B121" s="7" t="s">
        <v>113</v>
      </c>
      <c r="C121" s="7" t="s">
        <v>76</v>
      </c>
      <c r="D121" s="7" t="s">
        <v>128</v>
      </c>
      <c r="E121" s="7" t="s">
        <v>103</v>
      </c>
      <c r="F121" s="7" t="s">
        <v>81</v>
      </c>
      <c r="G121" s="7" t="s">
        <v>98</v>
      </c>
      <c r="H121" s="7" t="s">
        <v>78</v>
      </c>
      <c r="I121" s="7" t="s">
        <v>127</v>
      </c>
      <c r="J121" s="61" t="s">
        <v>215</v>
      </c>
      <c r="K121" s="50">
        <v>148</v>
      </c>
    </row>
    <row r="122" spans="1:11" ht="90">
      <c r="A122" s="38">
        <f t="shared" si="29"/>
        <v>108</v>
      </c>
      <c r="B122" s="7" t="s">
        <v>121</v>
      </c>
      <c r="C122" s="7" t="s">
        <v>76</v>
      </c>
      <c r="D122" s="7" t="s">
        <v>128</v>
      </c>
      <c r="E122" s="7" t="s">
        <v>103</v>
      </c>
      <c r="F122" s="7" t="s">
        <v>81</v>
      </c>
      <c r="G122" s="7" t="s">
        <v>98</v>
      </c>
      <c r="H122" s="7" t="s">
        <v>78</v>
      </c>
      <c r="I122" s="7" t="s">
        <v>127</v>
      </c>
      <c r="J122" s="61" t="s">
        <v>215</v>
      </c>
      <c r="K122" s="50">
        <v>6</v>
      </c>
    </row>
    <row r="123" spans="1:11" ht="44.25" customHeight="1">
      <c r="A123" s="38">
        <f t="shared" si="29"/>
        <v>109</v>
      </c>
      <c r="B123" s="7" t="s">
        <v>75</v>
      </c>
      <c r="C123" s="7" t="s">
        <v>76</v>
      </c>
      <c r="D123" s="7" t="s">
        <v>128</v>
      </c>
      <c r="E123" s="7" t="s">
        <v>153</v>
      </c>
      <c r="F123" s="7" t="s">
        <v>75</v>
      </c>
      <c r="G123" s="7" t="s">
        <v>77</v>
      </c>
      <c r="H123" s="7" t="s">
        <v>78</v>
      </c>
      <c r="I123" s="7" t="s">
        <v>127</v>
      </c>
      <c r="J123" s="59" t="s">
        <v>203</v>
      </c>
      <c r="K123" s="50">
        <f>K124+K126+K128</f>
        <v>1030.8800000000001</v>
      </c>
    </row>
    <row r="124" spans="1:11" ht="45">
      <c r="A124" s="38">
        <f t="shared" si="29"/>
        <v>110</v>
      </c>
      <c r="B124" s="7" t="s">
        <v>75</v>
      </c>
      <c r="C124" s="7" t="s">
        <v>76</v>
      </c>
      <c r="D124" s="7" t="s">
        <v>128</v>
      </c>
      <c r="E124" s="7" t="s">
        <v>153</v>
      </c>
      <c r="F124" s="7" t="s">
        <v>122</v>
      </c>
      <c r="G124" s="7" t="s">
        <v>77</v>
      </c>
      <c r="H124" s="7" t="s">
        <v>78</v>
      </c>
      <c r="I124" s="7" t="s">
        <v>127</v>
      </c>
      <c r="J124" s="54" t="s">
        <v>207</v>
      </c>
      <c r="K124" s="50">
        <f>K125</f>
        <v>27.01</v>
      </c>
    </row>
    <row r="125" spans="1:11" ht="210">
      <c r="A125" s="38">
        <f t="shared" si="29"/>
        <v>111</v>
      </c>
      <c r="B125" s="7" t="s">
        <v>205</v>
      </c>
      <c r="C125" s="7" t="s">
        <v>76</v>
      </c>
      <c r="D125" s="7" t="s">
        <v>128</v>
      </c>
      <c r="E125" s="7" t="s">
        <v>153</v>
      </c>
      <c r="F125" s="7" t="s">
        <v>206</v>
      </c>
      <c r="G125" s="7" t="s">
        <v>98</v>
      </c>
      <c r="H125" s="7" t="s">
        <v>78</v>
      </c>
      <c r="I125" s="7" t="s">
        <v>127</v>
      </c>
      <c r="J125" s="60" t="s">
        <v>208</v>
      </c>
      <c r="K125" s="50">
        <v>27.01</v>
      </c>
    </row>
    <row r="126" spans="1:11" ht="73.5" customHeight="1">
      <c r="A126" s="38">
        <f t="shared" si="29"/>
        <v>112</v>
      </c>
      <c r="B126" s="7" t="s">
        <v>75</v>
      </c>
      <c r="C126" s="7" t="s">
        <v>76</v>
      </c>
      <c r="D126" s="7" t="s">
        <v>128</v>
      </c>
      <c r="E126" s="7" t="s">
        <v>153</v>
      </c>
      <c r="F126" s="7" t="s">
        <v>92</v>
      </c>
      <c r="G126" s="7" t="s">
        <v>77</v>
      </c>
      <c r="H126" s="7" t="s">
        <v>78</v>
      </c>
      <c r="I126" s="7" t="s">
        <v>127</v>
      </c>
      <c r="J126" s="59" t="s">
        <v>204</v>
      </c>
      <c r="K126" s="50">
        <f>K127</f>
        <v>51</v>
      </c>
    </row>
    <row r="127" spans="1:11" ht="80.25" customHeight="1">
      <c r="A127" s="38">
        <f t="shared" si="29"/>
        <v>113</v>
      </c>
      <c r="B127" s="7" t="s">
        <v>184</v>
      </c>
      <c r="C127" s="7" t="s">
        <v>76</v>
      </c>
      <c r="D127" s="7" t="s">
        <v>128</v>
      </c>
      <c r="E127" s="7" t="s">
        <v>153</v>
      </c>
      <c r="F127" s="7" t="s">
        <v>92</v>
      </c>
      <c r="G127" s="7" t="s">
        <v>98</v>
      </c>
      <c r="H127" s="7" t="s">
        <v>78</v>
      </c>
      <c r="I127" s="7" t="s">
        <v>127</v>
      </c>
      <c r="J127" s="53" t="s">
        <v>202</v>
      </c>
      <c r="K127" s="50">
        <v>51</v>
      </c>
    </row>
    <row r="128" spans="1:11" ht="106.5" customHeight="1">
      <c r="A128" s="38">
        <f t="shared" si="29"/>
        <v>114</v>
      </c>
      <c r="B128" s="7" t="s">
        <v>75</v>
      </c>
      <c r="C128" s="7" t="s">
        <v>76</v>
      </c>
      <c r="D128" s="7" t="s">
        <v>128</v>
      </c>
      <c r="E128" s="7" t="s">
        <v>153</v>
      </c>
      <c r="F128" s="7" t="s">
        <v>107</v>
      </c>
      <c r="G128" s="7" t="s">
        <v>77</v>
      </c>
      <c r="H128" s="7" t="s">
        <v>78</v>
      </c>
      <c r="I128" s="7" t="s">
        <v>127</v>
      </c>
      <c r="J128" s="55" t="s">
        <v>154</v>
      </c>
      <c r="K128" s="50">
        <f>SUM(K129:K134)</f>
        <v>952.87</v>
      </c>
    </row>
    <row r="129" spans="1:11" ht="93" customHeight="1">
      <c r="A129" s="38">
        <f t="shared" si="29"/>
        <v>115</v>
      </c>
      <c r="B129" s="7" t="s">
        <v>105</v>
      </c>
      <c r="C129" s="7" t="s">
        <v>76</v>
      </c>
      <c r="D129" s="7" t="s">
        <v>128</v>
      </c>
      <c r="E129" s="7" t="s">
        <v>153</v>
      </c>
      <c r="F129" s="7" t="s">
        <v>156</v>
      </c>
      <c r="G129" s="7" t="s">
        <v>79</v>
      </c>
      <c r="H129" s="7" t="s">
        <v>78</v>
      </c>
      <c r="I129" s="7" t="s">
        <v>127</v>
      </c>
      <c r="J129" s="55" t="s">
        <v>155</v>
      </c>
      <c r="K129" s="50">
        <v>750</v>
      </c>
    </row>
    <row r="130" spans="1:11" ht="93" customHeight="1">
      <c r="A130" s="38">
        <f t="shared" si="29"/>
        <v>116</v>
      </c>
      <c r="B130" s="7" t="s">
        <v>187</v>
      </c>
      <c r="C130" s="7" t="s">
        <v>76</v>
      </c>
      <c r="D130" s="7" t="s">
        <v>128</v>
      </c>
      <c r="E130" s="7" t="s">
        <v>153</v>
      </c>
      <c r="F130" s="7" t="s">
        <v>156</v>
      </c>
      <c r="G130" s="7" t="s">
        <v>79</v>
      </c>
      <c r="H130" s="7" t="s">
        <v>78</v>
      </c>
      <c r="I130" s="7" t="s">
        <v>127</v>
      </c>
      <c r="J130" s="55" t="s">
        <v>155</v>
      </c>
      <c r="K130" s="50">
        <v>3.27</v>
      </c>
    </row>
    <row r="131" spans="1:11" ht="93" customHeight="1">
      <c r="A131" s="38">
        <f t="shared" si="29"/>
        <v>117</v>
      </c>
      <c r="B131" s="7" t="s">
        <v>131</v>
      </c>
      <c r="C131" s="7" t="s">
        <v>76</v>
      </c>
      <c r="D131" s="7" t="s">
        <v>128</v>
      </c>
      <c r="E131" s="7" t="s">
        <v>153</v>
      </c>
      <c r="F131" s="7" t="s">
        <v>156</v>
      </c>
      <c r="G131" s="7" t="s">
        <v>79</v>
      </c>
      <c r="H131" s="7" t="s">
        <v>78</v>
      </c>
      <c r="I131" s="7" t="s">
        <v>127</v>
      </c>
      <c r="J131" s="55" t="s">
        <v>155</v>
      </c>
      <c r="K131" s="50">
        <v>-0.5</v>
      </c>
    </row>
    <row r="132" spans="1:11" ht="93" customHeight="1">
      <c r="A132" s="38">
        <f t="shared" si="29"/>
        <v>118</v>
      </c>
      <c r="B132" s="7" t="s">
        <v>82</v>
      </c>
      <c r="C132" s="7" t="s">
        <v>76</v>
      </c>
      <c r="D132" s="7" t="s">
        <v>128</v>
      </c>
      <c r="E132" s="7" t="s">
        <v>153</v>
      </c>
      <c r="F132" s="7" t="s">
        <v>189</v>
      </c>
      <c r="G132" s="7" t="s">
        <v>79</v>
      </c>
      <c r="H132" s="7" t="s">
        <v>78</v>
      </c>
      <c r="I132" s="7" t="s">
        <v>127</v>
      </c>
      <c r="J132" s="55" t="s">
        <v>190</v>
      </c>
      <c r="K132" s="50">
        <v>5</v>
      </c>
    </row>
    <row r="133" spans="1:11" ht="93" customHeight="1">
      <c r="A133" s="38">
        <f t="shared" si="29"/>
        <v>119</v>
      </c>
      <c r="B133" s="7" t="s">
        <v>188</v>
      </c>
      <c r="C133" s="7" t="s">
        <v>76</v>
      </c>
      <c r="D133" s="7" t="s">
        <v>128</v>
      </c>
      <c r="E133" s="7" t="s">
        <v>153</v>
      </c>
      <c r="F133" s="7" t="s">
        <v>156</v>
      </c>
      <c r="G133" s="7" t="s">
        <v>79</v>
      </c>
      <c r="H133" s="7" t="s">
        <v>78</v>
      </c>
      <c r="I133" s="7" t="s">
        <v>127</v>
      </c>
      <c r="J133" s="55" t="s">
        <v>155</v>
      </c>
      <c r="K133" s="50">
        <v>195</v>
      </c>
    </row>
    <row r="134" spans="1:11" ht="93" customHeight="1">
      <c r="A134" s="38">
        <f t="shared" si="29"/>
        <v>120</v>
      </c>
      <c r="B134" s="7" t="s">
        <v>214</v>
      </c>
      <c r="C134" s="7" t="s">
        <v>76</v>
      </c>
      <c r="D134" s="7" t="s">
        <v>128</v>
      </c>
      <c r="E134" s="7" t="s">
        <v>153</v>
      </c>
      <c r="F134" s="7" t="s">
        <v>156</v>
      </c>
      <c r="G134" s="7" t="s">
        <v>79</v>
      </c>
      <c r="H134" s="7" t="s">
        <v>78</v>
      </c>
      <c r="I134" s="7" t="s">
        <v>127</v>
      </c>
      <c r="J134" s="55" t="s">
        <v>155</v>
      </c>
      <c r="K134" s="50">
        <v>0.1</v>
      </c>
    </row>
    <row r="135" spans="1:11" ht="23.25" customHeight="1">
      <c r="A135" s="38">
        <f t="shared" si="29"/>
        <v>121</v>
      </c>
      <c r="B135" s="7" t="s">
        <v>75</v>
      </c>
      <c r="C135" s="7" t="s">
        <v>76</v>
      </c>
      <c r="D135" s="7" t="s">
        <v>130</v>
      </c>
      <c r="E135" s="7" t="s">
        <v>77</v>
      </c>
      <c r="F135" s="7" t="s">
        <v>75</v>
      </c>
      <c r="G135" s="7" t="s">
        <v>77</v>
      </c>
      <c r="H135" s="7" t="s">
        <v>78</v>
      </c>
      <c r="I135" s="7" t="s">
        <v>75</v>
      </c>
      <c r="J135" s="23" t="s">
        <v>135</v>
      </c>
      <c r="K135" s="40">
        <f>K136</f>
        <v>426</v>
      </c>
    </row>
    <row r="136" spans="1:11" ht="25.5" customHeight="1">
      <c r="A136" s="38">
        <f t="shared" si="29"/>
        <v>122</v>
      </c>
      <c r="B136" s="7" t="s">
        <v>75</v>
      </c>
      <c r="C136" s="7" t="s">
        <v>76</v>
      </c>
      <c r="D136" s="7" t="s">
        <v>130</v>
      </c>
      <c r="E136" s="7" t="s">
        <v>97</v>
      </c>
      <c r="F136" s="7" t="s">
        <v>75</v>
      </c>
      <c r="G136" s="7" t="s">
        <v>77</v>
      </c>
      <c r="H136" s="7" t="s">
        <v>78</v>
      </c>
      <c r="I136" s="7" t="s">
        <v>131</v>
      </c>
      <c r="J136" s="24" t="s">
        <v>70</v>
      </c>
      <c r="K136" s="45">
        <f t="shared" ref="K136:K137" si="35">K137</f>
        <v>426</v>
      </c>
    </row>
    <row r="137" spans="1:11" ht="34.5" customHeight="1">
      <c r="A137" s="38">
        <f t="shared" si="29"/>
        <v>123</v>
      </c>
      <c r="B137" s="7" t="s">
        <v>75</v>
      </c>
      <c r="C137" s="7" t="s">
        <v>76</v>
      </c>
      <c r="D137" s="7" t="s">
        <v>130</v>
      </c>
      <c r="E137" s="7" t="s">
        <v>97</v>
      </c>
      <c r="F137" s="7" t="s">
        <v>90</v>
      </c>
      <c r="G137" s="7" t="s">
        <v>98</v>
      </c>
      <c r="H137" s="7" t="s">
        <v>78</v>
      </c>
      <c r="I137" s="7" t="s">
        <v>131</v>
      </c>
      <c r="J137" s="24" t="s">
        <v>71</v>
      </c>
      <c r="K137" s="45">
        <f t="shared" si="35"/>
        <v>426</v>
      </c>
    </row>
    <row r="138" spans="1:11" ht="36" customHeight="1">
      <c r="A138" s="38">
        <f t="shared" si="29"/>
        <v>124</v>
      </c>
      <c r="B138" s="7" t="s">
        <v>105</v>
      </c>
      <c r="C138" s="7" t="s">
        <v>76</v>
      </c>
      <c r="D138" s="7" t="s">
        <v>130</v>
      </c>
      <c r="E138" s="7" t="s">
        <v>97</v>
      </c>
      <c r="F138" s="7" t="s">
        <v>90</v>
      </c>
      <c r="G138" s="7" t="s">
        <v>98</v>
      </c>
      <c r="H138" s="7" t="s">
        <v>78</v>
      </c>
      <c r="I138" s="7" t="s">
        <v>131</v>
      </c>
      <c r="J138" s="24" t="s">
        <v>71</v>
      </c>
      <c r="K138" s="45">
        <v>426</v>
      </c>
    </row>
    <row r="139" spans="1:11" ht="21.75" customHeight="1">
      <c r="A139" s="38">
        <f t="shared" si="29"/>
        <v>125</v>
      </c>
      <c r="B139" s="25" t="s">
        <v>75</v>
      </c>
      <c r="C139" s="25" t="s">
        <v>132</v>
      </c>
      <c r="D139" s="25" t="s">
        <v>77</v>
      </c>
      <c r="E139" s="25" t="s">
        <v>77</v>
      </c>
      <c r="F139" s="25" t="s">
        <v>75</v>
      </c>
      <c r="G139" s="25" t="s">
        <v>77</v>
      </c>
      <c r="H139" s="25" t="s">
        <v>78</v>
      </c>
      <c r="I139" s="25" t="s">
        <v>75</v>
      </c>
      <c r="J139" s="26" t="s">
        <v>3</v>
      </c>
      <c r="K139" s="46">
        <f>K140+K145+K149</f>
        <v>934167.14043999999</v>
      </c>
    </row>
    <row r="140" spans="1:11" ht="49.5" customHeight="1">
      <c r="A140" s="38">
        <f t="shared" si="29"/>
        <v>126</v>
      </c>
      <c r="B140" s="22" t="s">
        <v>75</v>
      </c>
      <c r="C140" s="22" t="s">
        <v>132</v>
      </c>
      <c r="D140" s="22" t="s">
        <v>84</v>
      </c>
      <c r="E140" s="22" t="s">
        <v>77</v>
      </c>
      <c r="F140" s="22" t="s">
        <v>75</v>
      </c>
      <c r="G140" s="22" t="s">
        <v>77</v>
      </c>
      <c r="H140" s="22" t="s">
        <v>78</v>
      </c>
      <c r="I140" s="22" t="s">
        <v>75</v>
      </c>
      <c r="J140" s="27" t="s">
        <v>137</v>
      </c>
      <c r="K140" s="47">
        <f>SUM(K141:K144)</f>
        <v>957604.03428999998</v>
      </c>
    </row>
    <row r="141" spans="1:11" ht="49.5" customHeight="1">
      <c r="A141" s="38">
        <f t="shared" si="29"/>
        <v>127</v>
      </c>
      <c r="B141" s="22" t="s">
        <v>75</v>
      </c>
      <c r="C141" s="22" t="s">
        <v>132</v>
      </c>
      <c r="D141" s="22" t="s">
        <v>84</v>
      </c>
      <c r="E141" s="22" t="s">
        <v>126</v>
      </c>
      <c r="F141" s="22" t="s">
        <v>219</v>
      </c>
      <c r="G141" s="22" t="s">
        <v>77</v>
      </c>
      <c r="H141" s="22" t="s">
        <v>78</v>
      </c>
      <c r="I141" s="22" t="s">
        <v>104</v>
      </c>
      <c r="J141" s="66" t="s">
        <v>220</v>
      </c>
      <c r="K141" s="47">
        <v>6943.2</v>
      </c>
    </row>
    <row r="142" spans="1:11" ht="47.25">
      <c r="A142" s="38">
        <f t="shared" si="29"/>
        <v>128</v>
      </c>
      <c r="B142" s="22" t="s">
        <v>75</v>
      </c>
      <c r="C142" s="22" t="s">
        <v>132</v>
      </c>
      <c r="D142" s="22" t="s">
        <v>84</v>
      </c>
      <c r="E142" s="22" t="s">
        <v>133</v>
      </c>
      <c r="F142" s="22" t="s">
        <v>75</v>
      </c>
      <c r="G142" s="22" t="s">
        <v>77</v>
      </c>
      <c r="H142" s="22" t="s">
        <v>78</v>
      </c>
      <c r="I142" s="22" t="s">
        <v>104</v>
      </c>
      <c r="J142" s="27" t="s">
        <v>68</v>
      </c>
      <c r="K142" s="47">
        <v>533784.03428999998</v>
      </c>
    </row>
    <row r="143" spans="1:11" ht="31.5">
      <c r="A143" s="38">
        <f t="shared" si="29"/>
        <v>129</v>
      </c>
      <c r="B143" s="22" t="s">
        <v>75</v>
      </c>
      <c r="C143" s="22" t="s">
        <v>132</v>
      </c>
      <c r="D143" s="22" t="s">
        <v>84</v>
      </c>
      <c r="E143" s="22" t="s">
        <v>134</v>
      </c>
      <c r="F143" s="22" t="s">
        <v>75</v>
      </c>
      <c r="G143" s="22" t="s">
        <v>77</v>
      </c>
      <c r="H143" s="22" t="s">
        <v>78</v>
      </c>
      <c r="I143" s="22" t="s">
        <v>104</v>
      </c>
      <c r="J143" s="27" t="s">
        <v>138</v>
      </c>
      <c r="K143" s="47">
        <v>404495.2</v>
      </c>
    </row>
    <row r="144" spans="1:11" ht="15.75">
      <c r="A144" s="38">
        <f t="shared" si="29"/>
        <v>130</v>
      </c>
      <c r="B144" s="7" t="s">
        <v>75</v>
      </c>
      <c r="C144" s="7" t="s">
        <v>132</v>
      </c>
      <c r="D144" s="7" t="s">
        <v>84</v>
      </c>
      <c r="E144" s="7" t="s">
        <v>178</v>
      </c>
      <c r="F144" s="7" t="s">
        <v>75</v>
      </c>
      <c r="G144" s="7" t="s">
        <v>77</v>
      </c>
      <c r="H144" s="7" t="s">
        <v>78</v>
      </c>
      <c r="I144" s="7" t="s">
        <v>104</v>
      </c>
      <c r="J144" s="39" t="s">
        <v>179</v>
      </c>
      <c r="K144" s="47">
        <v>12381.6</v>
      </c>
    </row>
    <row r="145" spans="1:11" ht="25.5" customHeight="1">
      <c r="A145" s="38">
        <f t="shared" si="29"/>
        <v>131</v>
      </c>
      <c r="B145" s="7" t="s">
        <v>75</v>
      </c>
      <c r="C145" s="7" t="s">
        <v>132</v>
      </c>
      <c r="D145" s="7" t="s">
        <v>103</v>
      </c>
      <c r="E145" s="7" t="s">
        <v>77</v>
      </c>
      <c r="F145" s="7" t="s">
        <v>75</v>
      </c>
      <c r="G145" s="7" t="s">
        <v>77</v>
      </c>
      <c r="H145" s="7" t="s">
        <v>78</v>
      </c>
      <c r="I145" s="7" t="s">
        <v>75</v>
      </c>
      <c r="J145" s="28" t="s">
        <v>42</v>
      </c>
      <c r="K145" s="40">
        <f t="shared" ref="K145" si="36">K146</f>
        <v>621.75614999999993</v>
      </c>
    </row>
    <row r="146" spans="1:11" ht="30">
      <c r="A146" s="38">
        <f t="shared" si="29"/>
        <v>132</v>
      </c>
      <c r="B146" s="7" t="s">
        <v>75</v>
      </c>
      <c r="C146" s="7" t="s">
        <v>132</v>
      </c>
      <c r="D146" s="7" t="s">
        <v>103</v>
      </c>
      <c r="E146" s="7" t="s">
        <v>98</v>
      </c>
      <c r="F146" s="7" t="s">
        <v>75</v>
      </c>
      <c r="G146" s="7" t="s">
        <v>98</v>
      </c>
      <c r="H146" s="7" t="s">
        <v>78</v>
      </c>
      <c r="I146" s="7" t="s">
        <v>131</v>
      </c>
      <c r="J146" s="13" t="s">
        <v>43</v>
      </c>
      <c r="K146" s="45">
        <f>SUM(K147:K148)</f>
        <v>621.75614999999993</v>
      </c>
    </row>
    <row r="147" spans="1:11" ht="30">
      <c r="A147" s="38">
        <f t="shared" si="29"/>
        <v>133</v>
      </c>
      <c r="B147" s="7" t="s">
        <v>113</v>
      </c>
      <c r="C147" s="7" t="s">
        <v>132</v>
      </c>
      <c r="D147" s="7" t="s">
        <v>103</v>
      </c>
      <c r="E147" s="7" t="s">
        <v>98</v>
      </c>
      <c r="F147" s="7" t="s">
        <v>129</v>
      </c>
      <c r="G147" s="7" t="s">
        <v>98</v>
      </c>
      <c r="H147" s="7" t="s">
        <v>78</v>
      </c>
      <c r="I147" s="7" t="s">
        <v>131</v>
      </c>
      <c r="J147" s="13" t="s">
        <v>43</v>
      </c>
      <c r="K147" s="45">
        <f>1084.44978-462.69363</f>
        <v>621.75614999999993</v>
      </c>
    </row>
    <row r="148" spans="1:11" ht="30">
      <c r="A148" s="38">
        <f t="shared" si="29"/>
        <v>134</v>
      </c>
      <c r="B148" s="7" t="s">
        <v>121</v>
      </c>
      <c r="C148" s="7" t="s">
        <v>132</v>
      </c>
      <c r="D148" s="7" t="s">
        <v>103</v>
      </c>
      <c r="E148" s="7" t="s">
        <v>98</v>
      </c>
      <c r="F148" s="7" t="s">
        <v>129</v>
      </c>
      <c r="G148" s="7" t="s">
        <v>98</v>
      </c>
      <c r="H148" s="7" t="s">
        <v>78</v>
      </c>
      <c r="I148" s="7" t="s">
        <v>131</v>
      </c>
      <c r="J148" s="13" t="s">
        <v>43</v>
      </c>
      <c r="K148" s="45">
        <v>0</v>
      </c>
    </row>
    <row r="149" spans="1:11" ht="63">
      <c r="A149" s="38">
        <f t="shared" ref="A149:A151" si="37">A148+1</f>
        <v>135</v>
      </c>
      <c r="B149" s="7" t="s">
        <v>75</v>
      </c>
      <c r="C149" s="7" t="s">
        <v>132</v>
      </c>
      <c r="D149" s="7" t="s">
        <v>180</v>
      </c>
      <c r="E149" s="7" t="s">
        <v>77</v>
      </c>
      <c r="F149" s="7" t="s">
        <v>75</v>
      </c>
      <c r="G149" s="7" t="s">
        <v>77</v>
      </c>
      <c r="H149" s="7" t="s">
        <v>78</v>
      </c>
      <c r="I149" s="7" t="s">
        <v>75</v>
      </c>
      <c r="J149" s="48" t="s">
        <v>181</v>
      </c>
      <c r="K149" s="40">
        <f>K150</f>
        <v>-24058.65</v>
      </c>
    </row>
    <row r="150" spans="1:11" ht="66.75" customHeight="1">
      <c r="A150" s="38">
        <f t="shared" si="37"/>
        <v>136</v>
      </c>
      <c r="B150" s="7" t="s">
        <v>75</v>
      </c>
      <c r="C150" s="7" t="s">
        <v>132</v>
      </c>
      <c r="D150" s="7" t="s">
        <v>180</v>
      </c>
      <c r="E150" s="7" t="s">
        <v>182</v>
      </c>
      <c r="F150" s="7" t="s">
        <v>81</v>
      </c>
      <c r="G150" s="7" t="s">
        <v>98</v>
      </c>
      <c r="H150" s="7" t="s">
        <v>78</v>
      </c>
      <c r="I150" s="7" t="s">
        <v>104</v>
      </c>
      <c r="J150" s="49" t="s">
        <v>183</v>
      </c>
      <c r="K150" s="45">
        <f>K151</f>
        <v>-24058.65</v>
      </c>
    </row>
    <row r="151" spans="1:11" ht="60">
      <c r="A151" s="38">
        <f t="shared" si="37"/>
        <v>137</v>
      </c>
      <c r="B151" s="7" t="s">
        <v>184</v>
      </c>
      <c r="C151" s="7" t="s">
        <v>132</v>
      </c>
      <c r="D151" s="7" t="s">
        <v>180</v>
      </c>
      <c r="E151" s="7" t="s">
        <v>182</v>
      </c>
      <c r="F151" s="7" t="s">
        <v>81</v>
      </c>
      <c r="G151" s="7" t="s">
        <v>98</v>
      </c>
      <c r="H151" s="7" t="s">
        <v>78</v>
      </c>
      <c r="I151" s="7" t="s">
        <v>104</v>
      </c>
      <c r="J151" s="49" t="s">
        <v>183</v>
      </c>
      <c r="K151" s="45">
        <f>-20058.65-4000</f>
        <v>-24058.65</v>
      </c>
    </row>
    <row r="152" spans="1:11" ht="15.75">
      <c r="A152" s="38">
        <f t="shared" ref="A152" si="38">A151+1</f>
        <v>138</v>
      </c>
      <c r="B152" s="29"/>
      <c r="C152" s="29"/>
      <c r="D152" s="29"/>
      <c r="E152" s="29"/>
      <c r="F152" s="29"/>
      <c r="G152" s="29"/>
      <c r="H152" s="29"/>
      <c r="I152" s="29"/>
      <c r="J152" s="30" t="s">
        <v>4</v>
      </c>
      <c r="K152" s="40">
        <f>K139+K9</f>
        <v>1449625.7616689999</v>
      </c>
    </row>
  </sheetData>
  <mergeCells count="10">
    <mergeCell ref="A1:K1"/>
    <mergeCell ref="A2:K2"/>
    <mergeCell ref="A4:K4"/>
    <mergeCell ref="K5:K7"/>
    <mergeCell ref="B5:I5"/>
    <mergeCell ref="B6:B7"/>
    <mergeCell ref="C6:G6"/>
    <mergeCell ref="H6:I6"/>
    <mergeCell ref="A5:A7"/>
    <mergeCell ref="J5:J7"/>
  </mergeCells>
  <pageMargins left="0.78740157480314965" right="0.19685039370078741" top="0.39370078740157483" bottom="0.39370078740157483" header="0" footer="0"/>
  <pageSetup paperSize="9" scale="78" fitToHeight="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  доходов  2020</vt:lpstr>
      <vt:lpstr>'Приложение 5  доходов  2020'!Заголовки_для_печати</vt:lpstr>
    </vt:vector>
  </TitlesOfParts>
  <Company>ФУ адм.г.Дивногорска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Ольга И. Степаненко</cp:lastModifiedBy>
  <cp:lastPrinted>2020-12-08T04:37:20Z</cp:lastPrinted>
  <dcterms:created xsi:type="dcterms:W3CDTF">2011-10-25T01:53:01Z</dcterms:created>
  <dcterms:modified xsi:type="dcterms:W3CDTF">2020-12-10T08:22:55Z</dcterms:modified>
</cp:coreProperties>
</file>