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K112" i="1"/>
  <c r="K67"/>
  <c r="K66"/>
  <c r="K62"/>
  <c r="K18"/>
  <c r="K17"/>
  <c r="K16"/>
  <c r="K15"/>
  <c r="K13"/>
  <c r="K114" l="1"/>
  <c r="K113" s="1"/>
  <c r="A116"/>
  <c r="K106"/>
  <c r="K77" l="1"/>
  <c r="K30"/>
  <c r="K11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K97"/>
  <c r="K93"/>
  <c r="K99" l="1"/>
  <c r="K92" s="1"/>
  <c r="K89" l="1"/>
  <c r="K68"/>
  <c r="K27" l="1"/>
  <c r="K25"/>
  <c r="K23"/>
  <c r="K21" l="1"/>
  <c r="K76"/>
  <c r="K110" l="1"/>
  <c r="K105" s="1"/>
  <c r="K12"/>
  <c r="K11" s="1"/>
  <c r="K14"/>
  <c r="K20"/>
  <c r="K19" s="1"/>
  <c r="K32"/>
  <c r="K34"/>
  <c r="K37"/>
  <c r="K40"/>
  <c r="K42"/>
  <c r="K45"/>
  <c r="K47"/>
  <c r="K51"/>
  <c r="K53"/>
  <c r="K55"/>
  <c r="K58"/>
  <c r="K57" s="1"/>
  <c r="K61"/>
  <c r="K60" s="1"/>
  <c r="K65"/>
  <c r="K64" s="1"/>
  <c r="K73"/>
  <c r="K72" s="1"/>
  <c r="K80"/>
  <c r="K79" s="1"/>
  <c r="K84"/>
  <c r="K86"/>
  <c r="K88"/>
  <c r="K103"/>
  <c r="K102" s="1"/>
  <c r="K101" s="1"/>
  <c r="K50" l="1"/>
  <c r="K44"/>
  <c r="K83"/>
  <c r="K82" s="1"/>
  <c r="K75"/>
  <c r="K71" s="1"/>
  <c r="K49"/>
  <c r="K39"/>
  <c r="K36" s="1"/>
  <c r="K29"/>
  <c r="K10"/>
  <c r="K9" l="1"/>
  <c r="K116" s="1"/>
</calcChain>
</file>

<file path=xl/sharedStrings.xml><?xml version="1.0" encoding="utf-8"?>
<sst xmlns="http://schemas.openxmlformats.org/spreadsheetml/2006/main" count="981" uniqueCount="190">
  <si>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</si>
  <si>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</si>
  <si>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</si>
  <si>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</si>
  <si>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</si>
  <si>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</si>
  <si>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</si>
  <si>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</si>
  <si>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</si>
  <si>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</si>
  <si>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</si>
  <si>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</si>
  <si>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</si>
  <si>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</si>
  <si>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</si>
  <si>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</si>
  <si>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</si>
  <si>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</si>
  <si>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</si>
  <si>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</si>
  <si>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</si>
  <si>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</si>
  <si>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</si>
  <si>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</si>
  <si>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</si>
  <si>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</si>
  <si>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</si>
  <si>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</si>
  <si>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</si>
  <si>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</si>
  <si>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</si>
  <si>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</si>
  <si>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</si>
  <si>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</si>
  <si>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</si>
  <si>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</si>
  <si>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</si>
  <si>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</si>
  <si>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</si>
  <si>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</si>
  <si>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</si>
  <si>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</si>
  <si>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</si>
  <si>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</si>
  <si>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</si>
  <si>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</si>
  <si>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</si>
  <si>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</si>
  <si>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</si>
  <si>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</si>
  <si>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</si>
  <si>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</si>
  <si>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</si>
  <si>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</si>
  <si>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</si>
  <si>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</si>
  <si>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</si>
  <si>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</si>
  <si>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</si>
  <si>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</si>
  <si>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</si>
  <si>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</si>
  <si>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</si>
  <si>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</si>
  <si>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</si>
  <si>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</si>
  <si>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</si>
  <si>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</si>
  <si>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</si>
  <si>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</si>
  <si>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</si>
  <si>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</si>
  <si>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</si>
  <si>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</si>
  <si>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</si>
  <si>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</si>
  <si>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</si>
  <si>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</si>
  <si>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</si>
  <si>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</si>
  <si>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</si>
  <si>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</si>
  <si>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</si>
  <si>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</si>
  <si>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</si>
  <si>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</si>
  <si>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</si>
  <si>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</si>
  <si>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</si>
  <si>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</si>
  <si>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</si>
  <si>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</si>
  <si>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</si>
  <si>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</si>
  <si>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</si>
  <si>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</si>
  <si>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</si>
  <si>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</si>
  <si>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</si>
  <si>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</si>
  <si>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</si>
  <si>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</si>
  <si>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</si>
  <si>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</si>
  <si>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</si>
  <si>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</si>
  <si>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</si>
  <si>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</si>
  <si>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</si>
  <si>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</si>
  <si>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</si>
  <si>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</si>
  <si>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</si>
  <si>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</si>
  <si>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</si>
  <si>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</si>
  <si>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</si>
  <si>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</si>
  <si>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</si>
  <si>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</si>
  <si>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</si>
  <si>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</si>
  <si>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</si>
  <si>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</si>
  <si>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</si>
  <si>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</si>
  <si>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</si>
  <si>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</si>
  <si>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</si>
  <si>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</si>
  <si>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</si>
  <si>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</si>
  <si>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</si>
  <si>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</si>
  <si>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</si>
  <si>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</si>
  <si>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</si>
  <si>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</si>
  <si>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</si>
  <si>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</si>
  <si>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</si>
  <si>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</si>
  <si>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</si>
  <si>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</si>
  <si>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</si>
  <si>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</si>
  <si>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</si>
  <si>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</si>
  <si>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</si>
  <si>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</si>
  <si>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</si>
  <si>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</si>
  <si>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</si>
  <si>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</si>
  <si>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</si>
  <si>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</si>
  <si>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</si>
  <si>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</si>
  <si>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</si>
  <si>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</si>
  <si>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</si>
  <si>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</si>
  <si>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</si>
  <si>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</si>
  <si>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</si>
  <si>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</si>
  <si>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</si>
  <si>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</si>
  <si>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</si>
  <si>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</si>
  <si>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</si>
  <si>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</si>
  <si>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</si>
  <si>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</si>
  <si>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</si>
  <si>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</si>
  <si>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</si>
  <si>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</si>
  <si>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</si>
  <si>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</si>
  <si>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</si>
  <si>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40</t>
  </si>
  <si>
    <t>Иные межбюджетные трансферты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</si>
  <si>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</si>
  <si>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</si>
  <si>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</si>
  <si>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</si>
  <si>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</si>
  <si>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</si>
  <si>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r>
      <rPr>
        <b/>
        <sz val="12"/>
        <rFont val="Arial"/>
        <family val="2"/>
        <charset val="204"/>
      </rPr>
      <t>Приложение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28 января  2020 г. № 51 - 324 - 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</si>
</sst>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0" fontId="15" fillId="2" borderId="1" xfId="0" applyFont="1" applyFill="1" applyBorder="1"/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6"/>
  <sheetViews>
    <sheetView tabSelected="1" view="pageBreakPreview" zoomScale="98" zoomScaleSheetLayoutView="98" workbookViewId="0">
      <selection sqref="A1:K1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54" t="s">
        <v>189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63.75" customHeight="1">
      <c r="A2" s="55" t="s">
        <v>180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56" t="s">
        <v>178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30.75" customHeight="1">
      <c r="A5" s="63" t="s">
        <v>138</v>
      </c>
      <c r="B5" s="58" t="s">
        <v>86</v>
      </c>
      <c r="C5" s="59"/>
      <c r="D5" s="59"/>
      <c r="E5" s="59"/>
      <c r="F5" s="59"/>
      <c r="G5" s="59"/>
      <c r="H5" s="59"/>
      <c r="I5" s="60"/>
      <c r="J5" s="66" t="s">
        <v>179</v>
      </c>
      <c r="K5" s="57" t="s">
        <v>177</v>
      </c>
    </row>
    <row r="6" spans="1:11" ht="66" customHeight="1">
      <c r="A6" s="64"/>
      <c r="B6" s="61" t="s">
        <v>176</v>
      </c>
      <c r="C6" s="58" t="s">
        <v>87</v>
      </c>
      <c r="D6" s="59"/>
      <c r="E6" s="59"/>
      <c r="F6" s="59"/>
      <c r="G6" s="60"/>
      <c r="H6" s="58" t="s">
        <v>88</v>
      </c>
      <c r="I6" s="60"/>
      <c r="J6" s="67"/>
      <c r="K6" s="57"/>
    </row>
    <row r="7" spans="1:11" ht="141">
      <c r="A7" s="65"/>
      <c r="B7" s="62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68"/>
      <c r="K7" s="57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1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3">
        <f>K10+K29+K36+K44+K49+K64+K71+K82+K88+K92+K19+K101</f>
        <v>463667.1</v>
      </c>
    </row>
    <row r="10" spans="1:11" ht="26.25" customHeight="1">
      <c r="A10" s="41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3">
        <f t="shared" ref="K10" si="0">K11+K14</f>
        <v>323533.09999999998</v>
      </c>
    </row>
    <row r="11" spans="1:11" ht="15.75">
      <c r="A11" s="41">
        <f t="shared" ref="A11:A80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3">
        <f t="shared" ref="K11:K12" si="2">K12</f>
        <v>164533.1</v>
      </c>
    </row>
    <row r="12" spans="1:11" ht="54.75" customHeight="1">
      <c r="A12" s="41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4">
        <f t="shared" si="2"/>
        <v>164533.1</v>
      </c>
    </row>
    <row r="13" spans="1:11" ht="61.5" customHeight="1">
      <c r="A13" s="41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4">
        <f>164234+299.1</f>
        <v>164533.1</v>
      </c>
    </row>
    <row r="14" spans="1:11" ht="15.75">
      <c r="A14" s="41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3">
        <f t="shared" ref="K14" si="3">SUM(K15:K18)</f>
        <v>159000</v>
      </c>
    </row>
    <row r="15" spans="1:11" ht="93" customHeight="1">
      <c r="A15" s="41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4">
        <f>149357+7389</f>
        <v>156746</v>
      </c>
    </row>
    <row r="16" spans="1:11" ht="140.25" customHeight="1">
      <c r="A16" s="41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4">
        <f>542+30</f>
        <v>572</v>
      </c>
    </row>
    <row r="17" spans="1:11" ht="62.25" customHeight="1">
      <c r="A17" s="41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5">
        <f>1486+72</f>
        <v>1558</v>
      </c>
    </row>
    <row r="18" spans="1:11" ht="120" customHeight="1">
      <c r="A18" s="41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5">
        <f>119+5</f>
        <v>124</v>
      </c>
    </row>
    <row r="19" spans="1:11" ht="50.25" customHeight="1">
      <c r="A19" s="41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6">
        <f t="shared" ref="K19" si="4">K20</f>
        <v>1513.6000000000001</v>
      </c>
    </row>
    <row r="20" spans="1:11" ht="48" customHeight="1">
      <c r="A20" s="41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6">
        <f t="shared" ref="K20" si="5">K21+K23+K25+K27</f>
        <v>1513.6000000000001</v>
      </c>
    </row>
    <row r="21" spans="1:11" ht="93" customHeight="1">
      <c r="A21" s="41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7">
        <f t="shared" ref="K21" si="6">K22</f>
        <v>693.6</v>
      </c>
    </row>
    <row r="22" spans="1:11" ht="153" customHeight="1">
      <c r="A22" s="41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5">
        <v>693.6</v>
      </c>
    </row>
    <row r="23" spans="1:11" ht="108" customHeight="1">
      <c r="A23" s="41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7">
        <f t="shared" ref="K23" si="7">K24</f>
        <v>3.6</v>
      </c>
    </row>
    <row r="24" spans="1:11" ht="171.75" customHeight="1">
      <c r="A24" s="41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5">
        <v>3.6</v>
      </c>
    </row>
    <row r="25" spans="1:11" ht="93" customHeight="1">
      <c r="A25" s="41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7">
        <f t="shared" ref="K25" si="8">K26</f>
        <v>906</v>
      </c>
    </row>
    <row r="26" spans="1:11" ht="153" customHeight="1">
      <c r="A26" s="41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5">
        <v>906</v>
      </c>
    </row>
    <row r="27" spans="1:11" ht="93.75" customHeight="1">
      <c r="A27" s="41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7">
        <f t="shared" ref="K27" si="9">K28</f>
        <v>-89.6</v>
      </c>
    </row>
    <row r="28" spans="1:11" ht="153.75" customHeight="1">
      <c r="A28" s="41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5">
        <v>-89.6</v>
      </c>
    </row>
    <row r="29" spans="1:11" ht="15.75">
      <c r="A29" s="41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3">
        <f>K30+K32+K34</f>
        <v>9720</v>
      </c>
    </row>
    <row r="30" spans="1:11" ht="33" customHeight="1">
      <c r="A30" s="41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3">
        <f>K31</f>
        <v>9070</v>
      </c>
    </row>
    <row r="31" spans="1:11" ht="36.75" customHeight="1">
      <c r="A31" s="41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8">
        <v>9070</v>
      </c>
    </row>
    <row r="32" spans="1:11" ht="24.75" customHeight="1">
      <c r="A32" s="41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3">
        <f t="shared" ref="K32" si="10">K33</f>
        <v>1</v>
      </c>
    </row>
    <row r="33" spans="1:13" ht="15">
      <c r="A33" s="41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8">
        <v>1</v>
      </c>
    </row>
    <row r="34" spans="1:13" ht="33" customHeight="1">
      <c r="A34" s="41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3">
        <f t="shared" ref="K34" si="11">K35</f>
        <v>649</v>
      </c>
    </row>
    <row r="35" spans="1:13" ht="47.25" customHeight="1">
      <c r="A35" s="41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8">
        <v>649</v>
      </c>
    </row>
    <row r="36" spans="1:13" ht="15.75">
      <c r="A36" s="41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3">
        <f t="shared" ref="K36" si="12">K38+K39</f>
        <v>45188</v>
      </c>
    </row>
    <row r="37" spans="1:13" ht="20.25" customHeight="1">
      <c r="A37" s="41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3">
        <f t="shared" ref="K37" si="13">K38</f>
        <v>9200</v>
      </c>
    </row>
    <row r="38" spans="1:13" ht="65.25" customHeight="1">
      <c r="A38" s="41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8">
        <v>9200</v>
      </c>
      <c r="L38" s="2"/>
      <c r="M38" s="2"/>
    </row>
    <row r="39" spans="1:13" ht="15.75">
      <c r="A39" s="41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3">
        <f t="shared" ref="K39" si="14">K40+K42</f>
        <v>35988</v>
      </c>
      <c r="L39" s="1"/>
      <c r="M39" s="1"/>
    </row>
    <row r="40" spans="1:13" ht="15">
      <c r="A40" s="41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8">
        <f t="shared" ref="K40" si="15">K41</f>
        <v>25576</v>
      </c>
    </row>
    <row r="41" spans="1:13" ht="50.25" customHeight="1">
      <c r="A41" s="41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8">
        <v>25576</v>
      </c>
    </row>
    <row r="42" spans="1:13" ht="15">
      <c r="A42" s="41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8">
        <f t="shared" ref="K42" si="16">K43</f>
        <v>10412</v>
      </c>
    </row>
    <row r="43" spans="1:13" ht="49.5" customHeight="1">
      <c r="A43" s="41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8">
        <v>10412</v>
      </c>
    </row>
    <row r="44" spans="1:13" ht="15.75">
      <c r="A44" s="41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3">
        <f t="shared" ref="K44" si="17">K45+K47</f>
        <v>5432</v>
      </c>
    </row>
    <row r="45" spans="1:13" ht="49.5" customHeight="1">
      <c r="A45" s="41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3">
        <f t="shared" ref="K45" si="18">K46</f>
        <v>5427</v>
      </c>
    </row>
    <row r="46" spans="1:13" ht="62.25" customHeight="1">
      <c r="A46" s="41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8">
        <v>5427</v>
      </c>
    </row>
    <row r="47" spans="1:13" ht="48" customHeight="1">
      <c r="A47" s="41">
        <f t="shared" si="1"/>
        <v>39</v>
      </c>
      <c r="B47" s="7" t="s">
        <v>76</v>
      </c>
      <c r="C47" s="7" t="s">
        <v>77</v>
      </c>
      <c r="D47" s="7" t="s">
        <v>103</v>
      </c>
      <c r="E47" s="7" t="s">
        <v>104</v>
      </c>
      <c r="F47" s="7" t="s">
        <v>76</v>
      </c>
      <c r="G47" s="7" t="s">
        <v>80</v>
      </c>
      <c r="H47" s="7" t="s">
        <v>79</v>
      </c>
      <c r="I47" s="7" t="s">
        <v>81</v>
      </c>
      <c r="J47" s="11" t="s">
        <v>73</v>
      </c>
      <c r="K47" s="48">
        <f t="shared" ref="K47" si="19">K48</f>
        <v>5</v>
      </c>
    </row>
    <row r="48" spans="1:13" ht="45">
      <c r="A48" s="41">
        <f t="shared" si="1"/>
        <v>40</v>
      </c>
      <c r="B48" s="7" t="s">
        <v>106</v>
      </c>
      <c r="C48" s="7" t="s">
        <v>77</v>
      </c>
      <c r="D48" s="7" t="s">
        <v>103</v>
      </c>
      <c r="E48" s="7" t="s">
        <v>104</v>
      </c>
      <c r="F48" s="7" t="s">
        <v>105</v>
      </c>
      <c r="G48" s="7" t="s">
        <v>80</v>
      </c>
      <c r="H48" s="7" t="s">
        <v>79</v>
      </c>
      <c r="I48" s="7" t="s">
        <v>81</v>
      </c>
      <c r="J48" s="11" t="s">
        <v>74</v>
      </c>
      <c r="K48" s="48">
        <v>5</v>
      </c>
    </row>
    <row r="49" spans="1:11" ht="62.25" customHeight="1">
      <c r="A49" s="41">
        <f t="shared" si="1"/>
        <v>41</v>
      </c>
      <c r="B49" s="7" t="s">
        <v>76</v>
      </c>
      <c r="C49" s="7" t="s">
        <v>77</v>
      </c>
      <c r="D49" s="7" t="s">
        <v>107</v>
      </c>
      <c r="E49" s="7" t="s">
        <v>78</v>
      </c>
      <c r="F49" s="7" t="s">
        <v>76</v>
      </c>
      <c r="G49" s="7" t="s">
        <v>78</v>
      </c>
      <c r="H49" s="7" t="s">
        <v>79</v>
      </c>
      <c r="I49" s="7" t="s">
        <v>76</v>
      </c>
      <c r="J49" s="8" t="s">
        <v>19</v>
      </c>
      <c r="K49" s="43">
        <f>K50+K57+K60</f>
        <v>71298</v>
      </c>
    </row>
    <row r="50" spans="1:11" ht="148.5" customHeight="1">
      <c r="A50" s="41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98</v>
      </c>
      <c r="F50" s="7" t="s">
        <v>76</v>
      </c>
      <c r="G50" s="7" t="s">
        <v>78</v>
      </c>
      <c r="H50" s="7" t="s">
        <v>79</v>
      </c>
      <c r="I50" s="7" t="s">
        <v>108</v>
      </c>
      <c r="J50" s="12" t="s">
        <v>32</v>
      </c>
      <c r="K50" s="43">
        <f>K51+K53+K55</f>
        <v>69296</v>
      </c>
    </row>
    <row r="51" spans="1:11" ht="94.5" customHeight="1">
      <c r="A51" s="41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82</v>
      </c>
      <c r="G51" s="7" t="s">
        <v>78</v>
      </c>
      <c r="H51" s="7" t="s">
        <v>79</v>
      </c>
      <c r="I51" s="7" t="s">
        <v>108</v>
      </c>
      <c r="J51" s="11" t="s">
        <v>31</v>
      </c>
      <c r="K51" s="48">
        <f t="shared" ref="K51" si="20">K52</f>
        <v>1780</v>
      </c>
    </row>
    <row r="52" spans="1:11" ht="109.5" customHeight="1">
      <c r="A52" s="41">
        <f t="shared" si="1"/>
        <v>44</v>
      </c>
      <c r="B52" s="7" t="s">
        <v>106</v>
      </c>
      <c r="C52" s="7" t="s">
        <v>77</v>
      </c>
      <c r="D52" s="7" t="s">
        <v>107</v>
      </c>
      <c r="E52" s="7" t="s">
        <v>98</v>
      </c>
      <c r="F52" s="7" t="s">
        <v>84</v>
      </c>
      <c r="G52" s="7" t="s">
        <v>99</v>
      </c>
      <c r="H52" s="7" t="s">
        <v>79</v>
      </c>
      <c r="I52" s="7" t="s">
        <v>108</v>
      </c>
      <c r="J52" s="11" t="s">
        <v>25</v>
      </c>
      <c r="K52" s="44">
        <v>1780</v>
      </c>
    </row>
    <row r="53" spans="1:11" ht="108" customHeight="1">
      <c r="A53" s="41">
        <f t="shared" si="1"/>
        <v>45</v>
      </c>
      <c r="B53" s="7" t="s">
        <v>76</v>
      </c>
      <c r="C53" s="7" t="s">
        <v>77</v>
      </c>
      <c r="D53" s="7" t="s">
        <v>107</v>
      </c>
      <c r="E53" s="7" t="s">
        <v>98</v>
      </c>
      <c r="F53" s="7" t="s">
        <v>89</v>
      </c>
      <c r="G53" s="7" t="s">
        <v>78</v>
      </c>
      <c r="H53" s="7" t="s">
        <v>79</v>
      </c>
      <c r="I53" s="7" t="s">
        <v>108</v>
      </c>
      <c r="J53" s="11" t="s">
        <v>46</v>
      </c>
      <c r="K53" s="44">
        <f t="shared" ref="K53" si="21">K54</f>
        <v>66253</v>
      </c>
    </row>
    <row r="54" spans="1:11" ht="108" customHeight="1">
      <c r="A54" s="41">
        <f t="shared" si="1"/>
        <v>46</v>
      </c>
      <c r="B54" s="7" t="s">
        <v>106</v>
      </c>
      <c r="C54" s="7" t="s">
        <v>77</v>
      </c>
      <c r="D54" s="7" t="s">
        <v>107</v>
      </c>
      <c r="E54" s="7" t="s">
        <v>98</v>
      </c>
      <c r="F54" s="7" t="s">
        <v>109</v>
      </c>
      <c r="G54" s="7" t="s">
        <v>99</v>
      </c>
      <c r="H54" s="7" t="s">
        <v>79</v>
      </c>
      <c r="I54" s="7" t="s">
        <v>108</v>
      </c>
      <c r="J54" s="11" t="s">
        <v>47</v>
      </c>
      <c r="K54" s="44">
        <v>66253</v>
      </c>
    </row>
    <row r="55" spans="1:11" ht="63.75" customHeight="1">
      <c r="A55" s="41">
        <f t="shared" si="1"/>
        <v>47</v>
      </c>
      <c r="B55" s="7" t="s">
        <v>76</v>
      </c>
      <c r="C55" s="7" t="s">
        <v>77</v>
      </c>
      <c r="D55" s="7" t="s">
        <v>107</v>
      </c>
      <c r="E55" s="7" t="s">
        <v>98</v>
      </c>
      <c r="F55" s="7" t="s">
        <v>110</v>
      </c>
      <c r="G55" s="7" t="s">
        <v>78</v>
      </c>
      <c r="H55" s="7" t="s">
        <v>79</v>
      </c>
      <c r="I55" s="7" t="s">
        <v>108</v>
      </c>
      <c r="J55" s="16" t="s">
        <v>65</v>
      </c>
      <c r="K55" s="44">
        <f t="shared" ref="K55" si="22">K56</f>
        <v>1263</v>
      </c>
    </row>
    <row r="56" spans="1:11" ht="53.25" customHeight="1">
      <c r="A56" s="41">
        <f t="shared" si="1"/>
        <v>48</v>
      </c>
      <c r="B56" s="7" t="s">
        <v>106</v>
      </c>
      <c r="C56" s="7" t="s">
        <v>77</v>
      </c>
      <c r="D56" s="7" t="s">
        <v>107</v>
      </c>
      <c r="E56" s="7" t="s">
        <v>98</v>
      </c>
      <c r="F56" s="7" t="s">
        <v>111</v>
      </c>
      <c r="G56" s="7" t="s">
        <v>99</v>
      </c>
      <c r="H56" s="7" t="s">
        <v>79</v>
      </c>
      <c r="I56" s="7" t="s">
        <v>108</v>
      </c>
      <c r="J56" s="16" t="s">
        <v>66</v>
      </c>
      <c r="K56" s="44">
        <v>1263</v>
      </c>
    </row>
    <row r="57" spans="1:11" ht="36.75" customHeight="1">
      <c r="A57" s="41">
        <f t="shared" si="1"/>
        <v>49</v>
      </c>
      <c r="B57" s="7" t="s">
        <v>76</v>
      </c>
      <c r="C57" s="7" t="s">
        <v>77</v>
      </c>
      <c r="D57" s="7" t="s">
        <v>107</v>
      </c>
      <c r="E57" s="7" t="s">
        <v>104</v>
      </c>
      <c r="F57" s="7" t="s">
        <v>76</v>
      </c>
      <c r="G57" s="7" t="s">
        <v>78</v>
      </c>
      <c r="H57" s="7" t="s">
        <v>79</v>
      </c>
      <c r="I57" s="7" t="s">
        <v>108</v>
      </c>
      <c r="J57" s="17" t="s">
        <v>29</v>
      </c>
      <c r="K57" s="49">
        <f t="shared" ref="K57:K58" si="23">K58</f>
        <v>1</v>
      </c>
    </row>
    <row r="58" spans="1:11" ht="66" customHeight="1">
      <c r="A58" s="41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82</v>
      </c>
      <c r="G58" s="7" t="s">
        <v>78</v>
      </c>
      <c r="H58" s="7" t="s">
        <v>79</v>
      </c>
      <c r="I58" s="7" t="s">
        <v>108</v>
      </c>
      <c r="J58" s="18" t="s">
        <v>75</v>
      </c>
      <c r="K58" s="44">
        <f t="shared" si="23"/>
        <v>1</v>
      </c>
    </row>
    <row r="59" spans="1:11" ht="78" customHeight="1">
      <c r="A59" s="41">
        <f t="shared" si="1"/>
        <v>51</v>
      </c>
      <c r="B59" s="7" t="s">
        <v>106</v>
      </c>
      <c r="C59" s="7" t="s">
        <v>77</v>
      </c>
      <c r="D59" s="7" t="s">
        <v>107</v>
      </c>
      <c r="E59" s="7" t="s">
        <v>104</v>
      </c>
      <c r="F59" s="7" t="s">
        <v>112</v>
      </c>
      <c r="G59" s="7" t="s">
        <v>99</v>
      </c>
      <c r="H59" s="7" t="s">
        <v>79</v>
      </c>
      <c r="I59" s="7" t="s">
        <v>108</v>
      </c>
      <c r="J59" s="18" t="s">
        <v>20</v>
      </c>
      <c r="K59" s="44">
        <v>1</v>
      </c>
    </row>
    <row r="60" spans="1:11" ht="141.75" customHeight="1">
      <c r="A60" s="41">
        <f t="shared" si="1"/>
        <v>52</v>
      </c>
      <c r="B60" s="7" t="s">
        <v>76</v>
      </c>
      <c r="C60" s="7" t="s">
        <v>77</v>
      </c>
      <c r="D60" s="7" t="s">
        <v>107</v>
      </c>
      <c r="E60" s="7" t="s">
        <v>113</v>
      </c>
      <c r="F60" s="7" t="s">
        <v>76</v>
      </c>
      <c r="G60" s="7" t="s">
        <v>78</v>
      </c>
      <c r="H60" s="7" t="s">
        <v>79</v>
      </c>
      <c r="I60" s="7" t="s">
        <v>108</v>
      </c>
      <c r="J60" s="12" t="s">
        <v>24</v>
      </c>
      <c r="K60" s="43">
        <f t="shared" ref="K60" si="24">K61</f>
        <v>2001</v>
      </c>
    </row>
    <row r="61" spans="1:11" ht="109.5" customHeight="1">
      <c r="A61" s="41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91</v>
      </c>
      <c r="G61" s="7" t="s">
        <v>78</v>
      </c>
      <c r="H61" s="7" t="s">
        <v>79</v>
      </c>
      <c r="I61" s="7" t="s">
        <v>108</v>
      </c>
      <c r="J61" s="19" t="s">
        <v>33</v>
      </c>
      <c r="K61" s="48">
        <f t="shared" ref="K61" si="25">K62+K63</f>
        <v>2001</v>
      </c>
    </row>
    <row r="62" spans="1:11" ht="97.5" customHeight="1">
      <c r="A62" s="41">
        <f t="shared" si="1"/>
        <v>54</v>
      </c>
      <c r="B62" s="7" t="s">
        <v>114</v>
      </c>
      <c r="C62" s="7" t="s">
        <v>77</v>
      </c>
      <c r="D62" s="7" t="s">
        <v>107</v>
      </c>
      <c r="E62" s="7" t="s">
        <v>113</v>
      </c>
      <c r="F62" s="7" t="s">
        <v>115</v>
      </c>
      <c r="G62" s="7" t="s">
        <v>99</v>
      </c>
      <c r="H62" s="7" t="s">
        <v>79</v>
      </c>
      <c r="I62" s="7" t="s">
        <v>108</v>
      </c>
      <c r="J62" s="19" t="s">
        <v>34</v>
      </c>
      <c r="K62" s="48">
        <f>391+449</f>
        <v>840</v>
      </c>
    </row>
    <row r="63" spans="1:11" ht="96.75" customHeight="1">
      <c r="A63" s="41">
        <f t="shared" si="1"/>
        <v>55</v>
      </c>
      <c r="B63" s="7" t="s">
        <v>106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8">
        <v>1161</v>
      </c>
    </row>
    <row r="64" spans="1:11" ht="32.25" customHeight="1">
      <c r="A64" s="41">
        <f t="shared" si="1"/>
        <v>56</v>
      </c>
      <c r="B64" s="7" t="s">
        <v>76</v>
      </c>
      <c r="C64" s="7" t="s">
        <v>77</v>
      </c>
      <c r="D64" s="7" t="s">
        <v>116</v>
      </c>
      <c r="E64" s="7" t="s">
        <v>78</v>
      </c>
      <c r="F64" s="7" t="s">
        <v>76</v>
      </c>
      <c r="G64" s="7" t="s">
        <v>78</v>
      </c>
      <c r="H64" s="7" t="s">
        <v>79</v>
      </c>
      <c r="I64" s="7" t="s">
        <v>76</v>
      </c>
      <c r="J64" s="8" t="s">
        <v>21</v>
      </c>
      <c r="K64" s="43">
        <f t="shared" ref="K64" si="26">K65</f>
        <v>338.4</v>
      </c>
    </row>
    <row r="65" spans="1:11" ht="30">
      <c r="A65" s="41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80</v>
      </c>
      <c r="F65" s="7" t="s">
        <v>76</v>
      </c>
      <c r="G65" s="7" t="s">
        <v>80</v>
      </c>
      <c r="H65" s="7" t="s">
        <v>79</v>
      </c>
      <c r="I65" s="7" t="s">
        <v>108</v>
      </c>
      <c r="J65" s="9" t="s">
        <v>22</v>
      </c>
      <c r="K65" s="48">
        <f t="shared" ref="K65" si="27">K66+K67+K68</f>
        <v>338.4</v>
      </c>
    </row>
    <row r="66" spans="1:11" ht="45.75" customHeight="1">
      <c r="A66" s="41">
        <f t="shared" si="1"/>
        <v>58</v>
      </c>
      <c r="B66" s="7" t="s">
        <v>117</v>
      </c>
      <c r="C66" s="7" t="s">
        <v>77</v>
      </c>
      <c r="D66" s="7" t="s">
        <v>116</v>
      </c>
      <c r="E66" s="7" t="s">
        <v>80</v>
      </c>
      <c r="F66" s="7" t="s">
        <v>82</v>
      </c>
      <c r="G66" s="7" t="s">
        <v>80</v>
      </c>
      <c r="H66" s="7" t="s">
        <v>79</v>
      </c>
      <c r="I66" s="7" t="s">
        <v>108</v>
      </c>
      <c r="J66" s="9" t="s">
        <v>35</v>
      </c>
      <c r="K66" s="48">
        <f>40+57</f>
        <v>97</v>
      </c>
    </row>
    <row r="67" spans="1:11" ht="30">
      <c r="A67" s="41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90</v>
      </c>
      <c r="G67" s="7" t="s">
        <v>80</v>
      </c>
      <c r="H67" s="7" t="s">
        <v>79</v>
      </c>
      <c r="I67" s="7" t="s">
        <v>108</v>
      </c>
      <c r="J67" s="9" t="s">
        <v>67</v>
      </c>
      <c r="K67" s="48">
        <f>92+147.4</f>
        <v>239.4</v>
      </c>
    </row>
    <row r="68" spans="1:11" ht="35.25" customHeight="1">
      <c r="A68" s="41">
        <f t="shared" si="1"/>
        <v>60</v>
      </c>
      <c r="B68" s="7" t="s">
        <v>76</v>
      </c>
      <c r="C68" s="7" t="s">
        <v>77</v>
      </c>
      <c r="D68" s="7" t="s">
        <v>116</v>
      </c>
      <c r="E68" s="7" t="s">
        <v>80</v>
      </c>
      <c r="F68" s="7" t="s">
        <v>91</v>
      </c>
      <c r="G68" s="7" t="s">
        <v>80</v>
      </c>
      <c r="H68" s="7" t="s">
        <v>79</v>
      </c>
      <c r="I68" s="7" t="s">
        <v>108</v>
      </c>
      <c r="J68" s="19" t="s">
        <v>44</v>
      </c>
      <c r="K68" s="48">
        <f t="shared" ref="K68" si="28">K69+K70</f>
        <v>2</v>
      </c>
    </row>
    <row r="69" spans="1:11" ht="27" customHeight="1">
      <c r="A69" s="41">
        <f t="shared" si="1"/>
        <v>61</v>
      </c>
      <c r="B69" s="7" t="s">
        <v>117</v>
      </c>
      <c r="C69" s="7" t="s">
        <v>77</v>
      </c>
      <c r="D69" s="7" t="s">
        <v>116</v>
      </c>
      <c r="E69" s="7" t="s">
        <v>80</v>
      </c>
      <c r="F69" s="7" t="s">
        <v>141</v>
      </c>
      <c r="G69" s="7" t="s">
        <v>80</v>
      </c>
      <c r="H69" s="7" t="s">
        <v>79</v>
      </c>
      <c r="I69" s="7" t="s">
        <v>108</v>
      </c>
      <c r="J69" s="19" t="s">
        <v>142</v>
      </c>
      <c r="K69" s="48">
        <v>1</v>
      </c>
    </row>
    <row r="70" spans="1:11" ht="30" customHeight="1">
      <c r="A70" s="41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102</v>
      </c>
      <c r="G70" s="7" t="s">
        <v>80</v>
      </c>
      <c r="H70" s="7" t="s">
        <v>79</v>
      </c>
      <c r="I70" s="7" t="s">
        <v>108</v>
      </c>
      <c r="J70" s="19" t="s">
        <v>143</v>
      </c>
      <c r="K70" s="48">
        <v>1</v>
      </c>
    </row>
    <row r="71" spans="1:11" ht="67.5" customHeight="1">
      <c r="A71" s="41">
        <f t="shared" si="1"/>
        <v>63</v>
      </c>
      <c r="B71" s="7" t="s">
        <v>76</v>
      </c>
      <c r="C71" s="7" t="s">
        <v>77</v>
      </c>
      <c r="D71" s="7" t="s">
        <v>119</v>
      </c>
      <c r="E71" s="7" t="s">
        <v>78</v>
      </c>
      <c r="F71" s="7" t="s">
        <v>76</v>
      </c>
      <c r="G71" s="7" t="s">
        <v>78</v>
      </c>
      <c r="H71" s="7" t="s">
        <v>79</v>
      </c>
      <c r="I71" s="7" t="s">
        <v>76</v>
      </c>
      <c r="J71" s="8" t="s">
        <v>36</v>
      </c>
      <c r="K71" s="43">
        <f t="shared" ref="K71" si="29">K75+K72</f>
        <v>3430</v>
      </c>
    </row>
    <row r="72" spans="1:11" ht="23.25" customHeight="1">
      <c r="A72" s="41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80</v>
      </c>
      <c r="F72" s="7" t="s">
        <v>76</v>
      </c>
      <c r="G72" s="7" t="s">
        <v>78</v>
      </c>
      <c r="H72" s="7" t="s">
        <v>79</v>
      </c>
      <c r="I72" s="7" t="s">
        <v>118</v>
      </c>
      <c r="J72" s="8" t="s">
        <v>52</v>
      </c>
      <c r="K72" s="43">
        <f t="shared" ref="K72:K73" si="30">K73</f>
        <v>250</v>
      </c>
    </row>
    <row r="73" spans="1:11" ht="30">
      <c r="A73" s="41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120</v>
      </c>
      <c r="G73" s="7" t="s">
        <v>78</v>
      </c>
      <c r="H73" s="7" t="s">
        <v>79</v>
      </c>
      <c r="I73" s="7" t="s">
        <v>118</v>
      </c>
      <c r="J73" s="9" t="s">
        <v>53</v>
      </c>
      <c r="K73" s="43">
        <f t="shared" si="30"/>
        <v>250</v>
      </c>
    </row>
    <row r="74" spans="1:11" ht="48.75" customHeight="1">
      <c r="A74" s="41">
        <f t="shared" si="1"/>
        <v>66</v>
      </c>
      <c r="B74" s="7" t="s">
        <v>122</v>
      </c>
      <c r="C74" s="7" t="s">
        <v>77</v>
      </c>
      <c r="D74" s="7" t="s">
        <v>119</v>
      </c>
      <c r="E74" s="7" t="s">
        <v>80</v>
      </c>
      <c r="F74" s="7" t="s">
        <v>121</v>
      </c>
      <c r="G74" s="7" t="s">
        <v>99</v>
      </c>
      <c r="H74" s="7" t="s">
        <v>79</v>
      </c>
      <c r="I74" s="7" t="s">
        <v>118</v>
      </c>
      <c r="J74" s="9" t="s">
        <v>54</v>
      </c>
      <c r="K74" s="48">
        <v>250</v>
      </c>
    </row>
    <row r="75" spans="1:11" ht="31.5">
      <c r="A75" s="41">
        <f t="shared" si="1"/>
        <v>67</v>
      </c>
      <c r="B75" s="7" t="s">
        <v>76</v>
      </c>
      <c r="C75" s="7" t="s">
        <v>77</v>
      </c>
      <c r="D75" s="7" t="s">
        <v>119</v>
      </c>
      <c r="E75" s="7" t="s">
        <v>85</v>
      </c>
      <c r="F75" s="7" t="s">
        <v>76</v>
      </c>
      <c r="G75" s="7" t="s">
        <v>78</v>
      </c>
      <c r="H75" s="7" t="s">
        <v>79</v>
      </c>
      <c r="I75" s="7" t="s">
        <v>118</v>
      </c>
      <c r="J75" s="8" t="s">
        <v>37</v>
      </c>
      <c r="K75" s="43">
        <f>K76+K79</f>
        <v>3180</v>
      </c>
    </row>
    <row r="76" spans="1:11" ht="48.75" customHeight="1">
      <c r="A76" s="41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123</v>
      </c>
      <c r="G76" s="7" t="s">
        <v>78</v>
      </c>
      <c r="H76" s="7" t="s">
        <v>79</v>
      </c>
      <c r="I76" s="7" t="s">
        <v>118</v>
      </c>
      <c r="J76" s="9" t="s">
        <v>38</v>
      </c>
      <c r="K76" s="48">
        <f t="shared" ref="K76" si="31">K77</f>
        <v>2940</v>
      </c>
    </row>
    <row r="77" spans="1:11" ht="50.25" customHeight="1">
      <c r="A77" s="41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124</v>
      </c>
      <c r="G77" s="7" t="s">
        <v>99</v>
      </c>
      <c r="H77" s="7" t="s">
        <v>79</v>
      </c>
      <c r="I77" s="7" t="s">
        <v>118</v>
      </c>
      <c r="J77" s="9" t="s">
        <v>147</v>
      </c>
      <c r="K77" s="48">
        <f>K78</f>
        <v>2940</v>
      </c>
    </row>
    <row r="78" spans="1:11" ht="76.5" customHeight="1">
      <c r="A78" s="41">
        <f t="shared" si="1"/>
        <v>70</v>
      </c>
      <c r="B78" s="7" t="s">
        <v>106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125</v>
      </c>
      <c r="I78" s="7" t="s">
        <v>118</v>
      </c>
      <c r="J78" s="9" t="s">
        <v>69</v>
      </c>
      <c r="K78" s="48">
        <v>2940</v>
      </c>
    </row>
    <row r="79" spans="1:11" ht="30">
      <c r="A79" s="41">
        <f t="shared" si="1"/>
        <v>71</v>
      </c>
      <c r="B79" s="7" t="s">
        <v>76</v>
      </c>
      <c r="C79" s="7" t="s">
        <v>77</v>
      </c>
      <c r="D79" s="7" t="s">
        <v>119</v>
      </c>
      <c r="E79" s="7" t="s">
        <v>85</v>
      </c>
      <c r="F79" s="7" t="s">
        <v>120</v>
      </c>
      <c r="G79" s="7" t="s">
        <v>78</v>
      </c>
      <c r="H79" s="7" t="s">
        <v>79</v>
      </c>
      <c r="I79" s="7" t="s">
        <v>118</v>
      </c>
      <c r="J79" s="9" t="s">
        <v>0</v>
      </c>
      <c r="K79" s="48">
        <f>K80</f>
        <v>240</v>
      </c>
    </row>
    <row r="80" spans="1:11" ht="60">
      <c r="A80" s="41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121</v>
      </c>
      <c r="G80" s="7" t="s">
        <v>99</v>
      </c>
      <c r="H80" s="7" t="s">
        <v>125</v>
      </c>
      <c r="I80" s="7" t="s">
        <v>118</v>
      </c>
      <c r="J80" s="9" t="s">
        <v>70</v>
      </c>
      <c r="K80" s="48">
        <f t="shared" ref="K80" si="32">K81</f>
        <v>240</v>
      </c>
    </row>
    <row r="81" spans="1:11" ht="63" customHeight="1">
      <c r="A81" s="41">
        <f t="shared" ref="A81:A116" si="33">A80+1</f>
        <v>73</v>
      </c>
      <c r="B81" s="7" t="s">
        <v>106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8">
        <v>240</v>
      </c>
    </row>
    <row r="82" spans="1:11" ht="36.75" customHeight="1">
      <c r="A82" s="41">
        <f t="shared" si="33"/>
        <v>74</v>
      </c>
      <c r="B82" s="7" t="s">
        <v>76</v>
      </c>
      <c r="C82" s="7" t="s">
        <v>77</v>
      </c>
      <c r="D82" s="7" t="s">
        <v>126</v>
      </c>
      <c r="E82" s="7" t="s">
        <v>78</v>
      </c>
      <c r="F82" s="7" t="s">
        <v>76</v>
      </c>
      <c r="G82" s="7" t="s">
        <v>78</v>
      </c>
      <c r="H82" s="7" t="s">
        <v>79</v>
      </c>
      <c r="I82" s="7" t="s">
        <v>76</v>
      </c>
      <c r="J82" s="8" t="s">
        <v>23</v>
      </c>
      <c r="K82" s="43">
        <f>K83</f>
        <v>2500</v>
      </c>
    </row>
    <row r="83" spans="1:11" ht="47.25" customHeight="1">
      <c r="A83" s="41">
        <f t="shared" si="33"/>
        <v>75</v>
      </c>
      <c r="B83" s="7" t="s">
        <v>76</v>
      </c>
      <c r="C83" s="7" t="s">
        <v>77</v>
      </c>
      <c r="D83" s="7" t="s">
        <v>126</v>
      </c>
      <c r="E83" s="7" t="s">
        <v>100</v>
      </c>
      <c r="F83" s="7" t="s">
        <v>76</v>
      </c>
      <c r="G83" s="7" t="s">
        <v>78</v>
      </c>
      <c r="H83" s="7" t="s">
        <v>79</v>
      </c>
      <c r="I83" s="7" t="s">
        <v>127</v>
      </c>
      <c r="J83" s="12" t="s">
        <v>58</v>
      </c>
      <c r="K83" s="43">
        <f t="shared" ref="K83" si="34">K84+K86</f>
        <v>2500</v>
      </c>
    </row>
    <row r="84" spans="1:11" ht="48" customHeight="1">
      <c r="A84" s="41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100</v>
      </c>
      <c r="F84" s="7" t="s">
        <v>82</v>
      </c>
      <c r="G84" s="7" t="s">
        <v>78</v>
      </c>
      <c r="H84" s="7" t="s">
        <v>79</v>
      </c>
      <c r="I84" s="7" t="s">
        <v>127</v>
      </c>
      <c r="J84" s="11" t="s">
        <v>28</v>
      </c>
      <c r="K84" s="48">
        <f t="shared" ref="K84" si="35">K85</f>
        <v>700</v>
      </c>
    </row>
    <row r="85" spans="1:11" ht="61.5" customHeight="1">
      <c r="A85" s="41">
        <f t="shared" si="33"/>
        <v>77</v>
      </c>
      <c r="B85" s="7" t="s">
        <v>106</v>
      </c>
      <c r="C85" s="7" t="s">
        <v>77</v>
      </c>
      <c r="D85" s="7" t="s">
        <v>126</v>
      </c>
      <c r="E85" s="7" t="s">
        <v>100</v>
      </c>
      <c r="F85" s="7" t="s">
        <v>84</v>
      </c>
      <c r="G85" s="7" t="s">
        <v>99</v>
      </c>
      <c r="H85" s="7" t="s">
        <v>79</v>
      </c>
      <c r="I85" s="7" t="s">
        <v>127</v>
      </c>
      <c r="J85" s="11" t="s">
        <v>27</v>
      </c>
      <c r="K85" s="48">
        <v>700</v>
      </c>
    </row>
    <row r="86" spans="1:11" ht="62.25" customHeight="1">
      <c r="A86" s="41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89</v>
      </c>
      <c r="G86" s="7" t="s">
        <v>78</v>
      </c>
      <c r="H86" s="7" t="s">
        <v>79</v>
      </c>
      <c r="I86" s="7" t="s">
        <v>127</v>
      </c>
      <c r="J86" s="19" t="s">
        <v>50</v>
      </c>
      <c r="K86" s="48">
        <f t="shared" ref="K86" si="36">K87</f>
        <v>1800</v>
      </c>
    </row>
    <row r="87" spans="1:11" ht="76.5" customHeight="1">
      <c r="A87" s="41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109</v>
      </c>
      <c r="G87" s="7" t="s">
        <v>99</v>
      </c>
      <c r="H87" s="7" t="s">
        <v>79</v>
      </c>
      <c r="I87" s="7" t="s">
        <v>127</v>
      </c>
      <c r="J87" s="19" t="s">
        <v>51</v>
      </c>
      <c r="K87" s="48">
        <v>1800</v>
      </c>
    </row>
    <row r="88" spans="1:11" ht="31.5">
      <c r="A88" s="41">
        <f t="shared" si="33"/>
        <v>80</v>
      </c>
      <c r="B88" s="7" t="s">
        <v>76</v>
      </c>
      <c r="C88" s="7" t="s">
        <v>77</v>
      </c>
      <c r="D88" s="7" t="s">
        <v>128</v>
      </c>
      <c r="E88" s="7" t="s">
        <v>78</v>
      </c>
      <c r="F88" s="7" t="s">
        <v>76</v>
      </c>
      <c r="G88" s="7" t="s">
        <v>78</v>
      </c>
      <c r="H88" s="7" t="s">
        <v>79</v>
      </c>
      <c r="I88" s="7" t="s">
        <v>76</v>
      </c>
      <c r="J88" s="12" t="s">
        <v>2</v>
      </c>
      <c r="K88" s="43">
        <f t="shared" ref="K88" si="37">K89</f>
        <v>72</v>
      </c>
    </row>
    <row r="89" spans="1:11" ht="51" customHeight="1">
      <c r="A89" s="41">
        <f t="shared" si="33"/>
        <v>81</v>
      </c>
      <c r="B89" s="7" t="s">
        <v>76</v>
      </c>
      <c r="C89" s="7" t="s">
        <v>77</v>
      </c>
      <c r="D89" s="7" t="s">
        <v>128</v>
      </c>
      <c r="E89" s="7" t="s">
        <v>85</v>
      </c>
      <c r="F89" s="7" t="s">
        <v>76</v>
      </c>
      <c r="G89" s="7" t="s">
        <v>78</v>
      </c>
      <c r="H89" s="7" t="s">
        <v>79</v>
      </c>
      <c r="I89" s="7" t="s">
        <v>129</v>
      </c>
      <c r="J89" s="11" t="s">
        <v>1</v>
      </c>
      <c r="K89" s="48">
        <f t="shared" ref="K89" si="38">K90+K91</f>
        <v>72</v>
      </c>
    </row>
    <row r="90" spans="1:11" ht="50.25" customHeight="1">
      <c r="A90" s="41">
        <f t="shared" si="33"/>
        <v>82</v>
      </c>
      <c r="B90" s="7" t="s">
        <v>106</v>
      </c>
      <c r="C90" s="7" t="s">
        <v>77</v>
      </c>
      <c r="D90" s="7" t="s">
        <v>128</v>
      </c>
      <c r="E90" s="7" t="s">
        <v>85</v>
      </c>
      <c r="F90" s="7" t="s">
        <v>91</v>
      </c>
      <c r="G90" s="7" t="s">
        <v>99</v>
      </c>
      <c r="H90" s="7" t="s">
        <v>79</v>
      </c>
      <c r="I90" s="7" t="s">
        <v>129</v>
      </c>
      <c r="J90" s="11" t="s">
        <v>45</v>
      </c>
      <c r="K90" s="48">
        <v>30</v>
      </c>
    </row>
    <row r="91" spans="1:11" ht="50.25" customHeight="1">
      <c r="A91" s="41">
        <f t="shared" si="33"/>
        <v>83</v>
      </c>
      <c r="B91" s="7" t="s">
        <v>114</v>
      </c>
      <c r="C91" s="7" t="s">
        <v>77</v>
      </c>
      <c r="D91" s="7" t="s">
        <v>128</v>
      </c>
      <c r="E91" s="7" t="s">
        <v>85</v>
      </c>
      <c r="F91" s="7" t="s">
        <v>91</v>
      </c>
      <c r="G91" s="7" t="s">
        <v>99</v>
      </c>
      <c r="H91" s="7" t="s">
        <v>79</v>
      </c>
      <c r="I91" s="7" t="s">
        <v>129</v>
      </c>
      <c r="J91" s="11" t="s">
        <v>45</v>
      </c>
      <c r="K91" s="48">
        <v>42</v>
      </c>
    </row>
    <row r="92" spans="1:11" ht="33.75" customHeight="1">
      <c r="A92" s="41">
        <f t="shared" si="33"/>
        <v>84</v>
      </c>
      <c r="B92" s="7" t="s">
        <v>76</v>
      </c>
      <c r="C92" s="7" t="s">
        <v>77</v>
      </c>
      <c r="D92" s="7" t="s">
        <v>130</v>
      </c>
      <c r="E92" s="7" t="s">
        <v>78</v>
      </c>
      <c r="F92" s="7" t="s">
        <v>76</v>
      </c>
      <c r="G92" s="7" t="s">
        <v>78</v>
      </c>
      <c r="H92" s="7" t="s">
        <v>79</v>
      </c>
      <c r="I92" s="7" t="s">
        <v>76</v>
      </c>
      <c r="J92" s="8" t="s">
        <v>5</v>
      </c>
      <c r="K92" s="43">
        <f>K93+K97+K99</f>
        <v>216</v>
      </c>
    </row>
    <row r="93" spans="1:11" ht="48.75" customHeight="1">
      <c r="A93" s="41">
        <f t="shared" si="33"/>
        <v>85</v>
      </c>
      <c r="B93" s="20" t="s">
        <v>76</v>
      </c>
      <c r="C93" s="20" t="s">
        <v>77</v>
      </c>
      <c r="D93" s="20" t="s">
        <v>130</v>
      </c>
      <c r="E93" s="20" t="s">
        <v>80</v>
      </c>
      <c r="F93" s="20" t="s">
        <v>76</v>
      </c>
      <c r="G93" s="20" t="s">
        <v>80</v>
      </c>
      <c r="H93" s="20" t="s">
        <v>79</v>
      </c>
      <c r="I93" s="20" t="s">
        <v>129</v>
      </c>
      <c r="J93" s="38" t="s">
        <v>166</v>
      </c>
      <c r="K93" s="50">
        <f>K94+K95+K96</f>
        <v>80</v>
      </c>
    </row>
    <row r="94" spans="1:11" ht="111.75" customHeight="1">
      <c r="A94" s="41">
        <f t="shared" si="33"/>
        <v>86</v>
      </c>
      <c r="B94" s="20" t="s">
        <v>106</v>
      </c>
      <c r="C94" s="20" t="s">
        <v>77</v>
      </c>
      <c r="D94" s="20" t="s">
        <v>130</v>
      </c>
      <c r="E94" s="20" t="s">
        <v>80</v>
      </c>
      <c r="F94" s="20" t="s">
        <v>160</v>
      </c>
      <c r="G94" s="20" t="s">
        <v>80</v>
      </c>
      <c r="H94" s="20" t="s">
        <v>79</v>
      </c>
      <c r="I94" s="20" t="s">
        <v>129</v>
      </c>
      <c r="J94" s="21" t="s">
        <v>161</v>
      </c>
      <c r="K94" s="50">
        <v>30</v>
      </c>
    </row>
    <row r="95" spans="1:11" ht="140.25" customHeight="1">
      <c r="A95" s="41">
        <f t="shared" si="33"/>
        <v>87</v>
      </c>
      <c r="B95" s="20" t="s">
        <v>106</v>
      </c>
      <c r="C95" s="20" t="s">
        <v>77</v>
      </c>
      <c r="D95" s="20" t="s">
        <v>130</v>
      </c>
      <c r="E95" s="20" t="s">
        <v>80</v>
      </c>
      <c r="F95" s="20" t="s">
        <v>162</v>
      </c>
      <c r="G95" s="20" t="s">
        <v>80</v>
      </c>
      <c r="H95" s="20" t="s">
        <v>79</v>
      </c>
      <c r="I95" s="20" t="s">
        <v>129</v>
      </c>
      <c r="J95" s="21" t="s">
        <v>163</v>
      </c>
      <c r="K95" s="50">
        <v>30</v>
      </c>
    </row>
    <row r="96" spans="1:11" ht="122.25" customHeight="1">
      <c r="A96" s="41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164</v>
      </c>
      <c r="G96" s="20" t="s">
        <v>80</v>
      </c>
      <c r="H96" s="20" t="s">
        <v>79</v>
      </c>
      <c r="I96" s="20" t="s">
        <v>129</v>
      </c>
      <c r="J96" s="21" t="s">
        <v>165</v>
      </c>
      <c r="K96" s="50">
        <v>20</v>
      </c>
    </row>
    <row r="97" spans="1:11" ht="49.5" customHeight="1">
      <c r="A97" s="41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85</v>
      </c>
      <c r="F97" s="20" t="s">
        <v>76</v>
      </c>
      <c r="G97" s="20" t="s">
        <v>85</v>
      </c>
      <c r="H97" s="20" t="s">
        <v>79</v>
      </c>
      <c r="I97" s="20" t="s">
        <v>129</v>
      </c>
      <c r="J97" s="21" t="s">
        <v>167</v>
      </c>
      <c r="K97" s="50">
        <f>K98</f>
        <v>36</v>
      </c>
    </row>
    <row r="98" spans="1:11" ht="62.25" customHeight="1">
      <c r="A98" s="41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85</v>
      </c>
      <c r="F98" s="20" t="s">
        <v>89</v>
      </c>
      <c r="G98" s="20" t="s">
        <v>85</v>
      </c>
      <c r="H98" s="20" t="s">
        <v>79</v>
      </c>
      <c r="I98" s="20" t="s">
        <v>129</v>
      </c>
      <c r="J98" s="21" t="s">
        <v>168</v>
      </c>
      <c r="K98" s="50">
        <v>36</v>
      </c>
    </row>
    <row r="99" spans="1:11" ht="106.5" customHeight="1">
      <c r="A99" s="41">
        <f t="shared" si="33"/>
        <v>91</v>
      </c>
      <c r="B99" s="22" t="s">
        <v>76</v>
      </c>
      <c r="C99" s="22" t="s">
        <v>77</v>
      </c>
      <c r="D99" s="22" t="s">
        <v>130</v>
      </c>
      <c r="E99" s="22" t="s">
        <v>156</v>
      </c>
      <c r="F99" s="22" t="s">
        <v>108</v>
      </c>
      <c r="G99" s="22" t="s">
        <v>78</v>
      </c>
      <c r="H99" s="22" t="s">
        <v>79</v>
      </c>
      <c r="I99" s="22" t="s">
        <v>129</v>
      </c>
      <c r="J99" s="39" t="s">
        <v>157</v>
      </c>
      <c r="K99" s="50">
        <f>K100</f>
        <v>100</v>
      </c>
    </row>
    <row r="100" spans="1:11" ht="93" customHeight="1">
      <c r="A100" s="41">
        <f t="shared" si="33"/>
        <v>92</v>
      </c>
      <c r="B100" s="22" t="s">
        <v>106</v>
      </c>
      <c r="C100" s="22" t="s">
        <v>77</v>
      </c>
      <c r="D100" s="22" t="s">
        <v>130</v>
      </c>
      <c r="E100" s="22" t="s">
        <v>156</v>
      </c>
      <c r="F100" s="22" t="s">
        <v>159</v>
      </c>
      <c r="G100" s="22" t="s">
        <v>80</v>
      </c>
      <c r="H100" s="22" t="s">
        <v>79</v>
      </c>
      <c r="I100" s="22" t="s">
        <v>129</v>
      </c>
      <c r="J100" s="40" t="s">
        <v>158</v>
      </c>
      <c r="K100" s="50">
        <v>100</v>
      </c>
    </row>
    <row r="101" spans="1:11" ht="23.25" customHeight="1">
      <c r="A101" s="41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43">
        <f>K102</f>
        <v>426</v>
      </c>
    </row>
    <row r="102" spans="1:11" ht="25.5" customHeight="1">
      <c r="A102" s="41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8">
        <f t="shared" ref="K102:K103" si="39">K103</f>
        <v>426</v>
      </c>
    </row>
    <row r="103" spans="1:11" ht="34.5" customHeight="1">
      <c r="A103" s="41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8">
        <f t="shared" si="39"/>
        <v>426</v>
      </c>
    </row>
    <row r="104" spans="1:11" ht="36" customHeight="1">
      <c r="A104" s="41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8">
        <v>426</v>
      </c>
    </row>
    <row r="105" spans="1:11" ht="21.75" customHeight="1">
      <c r="A105" s="41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26" t="s">
        <v>3</v>
      </c>
      <c r="K105" s="49">
        <f>K106+K110+K113</f>
        <v>723632.17665000004</v>
      </c>
    </row>
    <row r="106" spans="1:11" ht="49.5" customHeight="1">
      <c r="A106" s="41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7" t="s">
        <v>139</v>
      </c>
      <c r="K106" s="51">
        <f>K107+K108+K109</f>
        <v>745198.93</v>
      </c>
    </row>
    <row r="107" spans="1:11" ht="47.25">
      <c r="A107" s="41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7" t="s">
        <v>68</v>
      </c>
      <c r="K107" s="51">
        <v>351305.13</v>
      </c>
    </row>
    <row r="108" spans="1:11" ht="31.5">
      <c r="A108" s="41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7" t="s">
        <v>140</v>
      </c>
      <c r="K108" s="51">
        <v>393741.7</v>
      </c>
    </row>
    <row r="109" spans="1:11" ht="15.75">
      <c r="A109" s="41">
        <f t="shared" si="33"/>
        <v>101</v>
      </c>
      <c r="B109" s="7" t="s">
        <v>76</v>
      </c>
      <c r="C109" s="7" t="s">
        <v>134</v>
      </c>
      <c r="D109" s="7" t="s">
        <v>85</v>
      </c>
      <c r="E109" s="7" t="s">
        <v>181</v>
      </c>
      <c r="F109" s="7" t="s">
        <v>76</v>
      </c>
      <c r="G109" s="7" t="s">
        <v>78</v>
      </c>
      <c r="H109" s="7" t="s">
        <v>79</v>
      </c>
      <c r="I109" s="7" t="s">
        <v>105</v>
      </c>
      <c r="J109" s="42" t="s">
        <v>182</v>
      </c>
      <c r="K109" s="51">
        <v>152.1</v>
      </c>
    </row>
    <row r="110" spans="1:11" ht="25.5" customHeight="1">
      <c r="A110" s="41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78</v>
      </c>
      <c r="F110" s="7" t="s">
        <v>76</v>
      </c>
      <c r="G110" s="7" t="s">
        <v>78</v>
      </c>
      <c r="H110" s="7" t="s">
        <v>79</v>
      </c>
      <c r="I110" s="7" t="s">
        <v>76</v>
      </c>
      <c r="J110" s="28" t="s">
        <v>42</v>
      </c>
      <c r="K110" s="43">
        <f t="shared" ref="K110" si="40">K111</f>
        <v>1334.1</v>
      </c>
    </row>
    <row r="111" spans="1:11" ht="30">
      <c r="A111" s="41">
        <f t="shared" si="33"/>
        <v>103</v>
      </c>
      <c r="B111" s="7" t="s">
        <v>76</v>
      </c>
      <c r="C111" s="7" t="s">
        <v>134</v>
      </c>
      <c r="D111" s="7" t="s">
        <v>104</v>
      </c>
      <c r="E111" s="7" t="s">
        <v>99</v>
      </c>
      <c r="F111" s="7" t="s">
        <v>76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8">
        <f>K112</f>
        <v>1334.1</v>
      </c>
    </row>
    <row r="112" spans="1:11" ht="30">
      <c r="A112" s="41">
        <f t="shared" si="33"/>
        <v>104</v>
      </c>
      <c r="B112" s="7" t="s">
        <v>122</v>
      </c>
      <c r="C112" s="7" t="s">
        <v>134</v>
      </c>
      <c r="D112" s="7" t="s">
        <v>104</v>
      </c>
      <c r="E112" s="7" t="s">
        <v>99</v>
      </c>
      <c r="F112" s="7" t="s">
        <v>131</v>
      </c>
      <c r="G112" s="7" t="s">
        <v>99</v>
      </c>
      <c r="H112" s="7" t="s">
        <v>79</v>
      </c>
      <c r="I112" s="7" t="s">
        <v>133</v>
      </c>
      <c r="J112" s="13" t="s">
        <v>43</v>
      </c>
      <c r="K112" s="48">
        <f>1284+50.1</f>
        <v>1334.1</v>
      </c>
    </row>
    <row r="113" spans="1:11" ht="63">
      <c r="A113" s="41">
        <f t="shared" si="33"/>
        <v>105</v>
      </c>
      <c r="B113" s="7" t="s">
        <v>76</v>
      </c>
      <c r="C113" s="7" t="s">
        <v>134</v>
      </c>
      <c r="D113" s="7" t="s">
        <v>183</v>
      </c>
      <c r="E113" s="7" t="s">
        <v>78</v>
      </c>
      <c r="F113" s="7" t="s">
        <v>76</v>
      </c>
      <c r="G113" s="7" t="s">
        <v>78</v>
      </c>
      <c r="H113" s="7" t="s">
        <v>79</v>
      </c>
      <c r="I113" s="7" t="s">
        <v>76</v>
      </c>
      <c r="J113" s="52" t="s">
        <v>184</v>
      </c>
      <c r="K113" s="43">
        <f>K114</f>
        <v>-22900.853350000001</v>
      </c>
    </row>
    <row r="114" spans="1:11" ht="66.75" customHeight="1">
      <c r="A114" s="41">
        <f t="shared" si="33"/>
        <v>106</v>
      </c>
      <c r="B114" s="7" t="s">
        <v>76</v>
      </c>
      <c r="C114" s="7" t="s">
        <v>134</v>
      </c>
      <c r="D114" s="7" t="s">
        <v>183</v>
      </c>
      <c r="E114" s="7" t="s">
        <v>185</v>
      </c>
      <c r="F114" s="7" t="s">
        <v>82</v>
      </c>
      <c r="G114" s="7" t="s">
        <v>99</v>
      </c>
      <c r="H114" s="7" t="s">
        <v>79</v>
      </c>
      <c r="I114" s="7" t="s">
        <v>186</v>
      </c>
      <c r="J114" s="53" t="s">
        <v>187</v>
      </c>
      <c r="K114" s="48">
        <f>K115</f>
        <v>-22900.853350000001</v>
      </c>
    </row>
    <row r="115" spans="1:11" ht="60">
      <c r="A115" s="41">
        <f t="shared" si="33"/>
        <v>107</v>
      </c>
      <c r="B115" s="7" t="s">
        <v>188</v>
      </c>
      <c r="C115" s="7" t="s">
        <v>134</v>
      </c>
      <c r="D115" s="7" t="s">
        <v>183</v>
      </c>
      <c r="E115" s="7" t="s">
        <v>185</v>
      </c>
      <c r="F115" s="7" t="s">
        <v>82</v>
      </c>
      <c r="G115" s="7" t="s">
        <v>99</v>
      </c>
      <c r="H115" s="7" t="s">
        <v>79</v>
      </c>
      <c r="I115" s="7" t="s">
        <v>186</v>
      </c>
      <c r="J115" s="53" t="s">
        <v>187</v>
      </c>
      <c r="K115" s="48">
        <v>-22900.853350000001</v>
      </c>
    </row>
    <row r="116" spans="1:11" ht="15.75">
      <c r="A116" s="41">
        <f t="shared" si="33"/>
        <v>108</v>
      </c>
      <c r="B116" s="29"/>
      <c r="C116" s="29"/>
      <c r="D116" s="29"/>
      <c r="E116" s="29"/>
      <c r="F116" s="29"/>
      <c r="G116" s="29"/>
      <c r="H116" s="29"/>
      <c r="I116" s="29"/>
      <c r="J116" s="30" t="s">
        <v>4</v>
      </c>
      <c r="K116" s="43">
        <f>K105+K9</f>
        <v>1187299.2766499999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2020-01-16T02:46:00Z</cp:lastPrinted>
  <dcterms:created xsi:type="dcterms:W3CDTF">2011-10-25T01:53:01Z</dcterms:created>
  <dcterms:modified xsi:type="dcterms:W3CDTF">2020-01-28T05:22:10Z</dcterms:modified>
</cp:coreProperties>
</file>