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68" i="1"/>
  <c r="K55"/>
  <c r="A47" l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K45"/>
  <c r="K83" l="1"/>
  <c r="K80" s="1"/>
  <c r="K103" l="1"/>
  <c r="K88"/>
  <c r="K115"/>
  <c r="K67" l="1"/>
  <c r="K63"/>
  <c r="K18"/>
  <c r="K17"/>
  <c r="K16"/>
  <c r="K15"/>
  <c r="K13"/>
  <c r="K117" l="1"/>
  <c r="K116" s="1"/>
  <c r="K109"/>
  <c r="K78" l="1"/>
  <c r="K30"/>
  <c r="K114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K100"/>
  <c r="K96"/>
  <c r="K102" l="1"/>
  <c r="K95" s="1"/>
  <c r="K92" l="1"/>
  <c r="K69"/>
  <c r="K27" l="1"/>
  <c r="K25"/>
  <c r="K23"/>
  <c r="K21" l="1"/>
  <c r="K77"/>
  <c r="K113" l="1"/>
  <c r="K108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7"/>
  <c r="K89"/>
  <c r="K91"/>
  <c r="K106"/>
  <c r="K105" s="1"/>
  <c r="K104" s="1"/>
  <c r="K51" l="1"/>
  <c r="K44"/>
  <c r="K86"/>
  <c r="K85" s="1"/>
  <c r="K76"/>
  <c r="K72" s="1"/>
  <c r="K50"/>
  <c r="K39"/>
  <c r="K36" s="1"/>
  <c r="K29"/>
  <c r="K10"/>
  <c r="K9" l="1"/>
  <c r="K119" s="1"/>
</calcChain>
</file>

<file path=xl/sharedStrings.xml><?xml version="1.0" encoding="utf-8"?>
<sst xmlns="http://schemas.openxmlformats.org/spreadsheetml/2006/main" count="1008" uniqueCount="192">
  <si>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</si>
  <si>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</si>
  <si>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</si>
  <si>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</si>
  <si>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</si>
  <si>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</si>
  <si>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</si>
  <si>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</si>
  <si>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</si>
  <si>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</si>
  <si>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</si>
  <si>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</si>
  <si>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</si>
  <si>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</si>
  <si>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</si>
  <si>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</si>
  <si>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</si>
  <si>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</si>
  <si>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</si>
  <si>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</si>
  <si>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</si>
  <si>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</si>
  <si>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</si>
  <si>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</si>
  <si>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</si>
  <si>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</si>
  <si>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</si>
  <si>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</si>
  <si>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</si>
  <si>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</si>
  <si>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</si>
  <si>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</si>
  <si>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</si>
  <si>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</si>
  <si>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</si>
  <si>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</si>
  <si>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</si>
  <si>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</si>
  <si>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</si>
  <si>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</si>
  <si>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</si>
  <si>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</si>
  <si>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</si>
  <si>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</si>
  <si>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</si>
  <si>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</si>
  <si>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</si>
  <si>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</si>
  <si>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</si>
  <si>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</si>
  <si>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</si>
  <si>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</si>
  <si>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</si>
  <si>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</si>
  <si>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</si>
  <si>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</si>
  <si>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</si>
  <si>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</si>
  <si>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</si>
  <si>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</si>
  <si>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</si>
  <si>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</si>
  <si>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</si>
  <si>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</si>
  <si>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</si>
  <si>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</si>
  <si>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</si>
  <si>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</si>
  <si>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</si>
  <si>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</si>
  <si>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</si>
  <si>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</si>
  <si>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</si>
  <si>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</si>
  <si>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</si>
  <si>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</si>
  <si>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</si>
  <si>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</si>
  <si>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</si>
  <si>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</si>
  <si>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</si>
  <si>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</si>
  <si>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</si>
  <si>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</si>
  <si>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</si>
  <si>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</si>
  <si>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</si>
  <si>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</si>
  <si>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</si>
  <si>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</si>
  <si>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</si>
  <si>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</si>
  <si>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</si>
  <si>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</si>
  <si>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</si>
  <si>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</si>
  <si>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</si>
  <si>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</si>
  <si>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</si>
  <si>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</si>
  <si>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</si>
  <si>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</si>
  <si>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</si>
  <si>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</si>
  <si>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</si>
  <si>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</si>
  <si>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</si>
  <si>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</si>
  <si>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</si>
  <si>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</si>
  <si>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</si>
  <si>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</si>
  <si>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</si>
  <si>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</si>
  <si>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</si>
  <si>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</si>
  <si>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</si>
  <si>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</si>
  <si>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</si>
  <si>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</si>
  <si>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</si>
  <si>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</si>
  <si>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</si>
  <si>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</si>
  <si>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</si>
  <si>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</si>
  <si>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</si>
  <si>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</si>
  <si>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</si>
  <si>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</si>
  <si>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</si>
  <si>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</si>
  <si>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</si>
  <si>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</si>
  <si>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</si>
  <si>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</si>
  <si>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</si>
  <si>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</si>
  <si>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</si>
  <si>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</si>
  <si>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</si>
  <si>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</si>
  <si>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</si>
  <si>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</si>
  <si>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</si>
  <si>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</si>
  <si>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</si>
  <si>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</si>
  <si>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</si>
  <si>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</si>
  <si>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</si>
  <si>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</si>
  <si>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</si>
  <si>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</si>
  <si>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</si>
  <si>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</si>
  <si>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</si>
  <si>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</si>
  <si>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</si>
  <si>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</si>
  <si>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</si>
  <si>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</si>
  <si>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</si>
  <si>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</si>
  <si>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</si>
  <si>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</si>
  <si>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</si>
  <si>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</si>
  <si>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</si>
  <si>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</si>
  <si>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</si>
  <si>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</si>
  <si>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</si>
  <si>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</si>
  <si>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</si>
  <si>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</si>
  <si>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</si>
  <si>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</si>
  <si>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</si>
  <si>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</si>
  <si>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</si>
  <si>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</si>
  <si>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</si>
  <si>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</si>
  <si>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</si>
  <si>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</si>
  <si>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</si>
  <si>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</si>
  <si>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</si>
  <si>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</si>
  <si>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</si>
  <si>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r>
      <rPr>
        <b/>
        <sz val="12"/>
        <rFont val="Arial"/>
        <family val="2"/>
        <charset val="204"/>
      </rPr>
      <t>Приложение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29 апреля  2020 г. №  55 - 339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</si>
</sst>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9"/>
  <sheetViews>
    <sheetView tabSelected="1" view="pageBreakPreview" zoomScale="98" zoomScaleSheetLayoutView="98" workbookViewId="0">
      <selection sqref="A1:K1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54" t="s">
        <v>191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63.75" customHeight="1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56" t="s">
        <v>178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30.75" customHeight="1">
      <c r="A5" s="63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66" t="s">
        <v>179</v>
      </c>
      <c r="K5" s="57" t="s">
        <v>177</v>
      </c>
    </row>
    <row r="6" spans="1:11" ht="66" customHeight="1">
      <c r="A6" s="64"/>
      <c r="B6" s="61" t="s">
        <v>176</v>
      </c>
      <c r="C6" s="58" t="s">
        <v>87</v>
      </c>
      <c r="D6" s="59"/>
      <c r="E6" s="59"/>
      <c r="F6" s="59"/>
      <c r="G6" s="60"/>
      <c r="H6" s="58" t="s">
        <v>88</v>
      </c>
      <c r="I6" s="60"/>
      <c r="J6" s="67"/>
      <c r="K6" s="57"/>
    </row>
    <row r="7" spans="1:11" ht="141">
      <c r="A7" s="65"/>
      <c r="B7" s="62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68"/>
      <c r="K7" s="57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1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3">
        <f>K10+K29+K36+K44+K50+K65+K72+K85+K91+K95+K19+K104</f>
        <v>470286.1</v>
      </c>
    </row>
    <row r="10" spans="1:11" ht="26.25" customHeight="1">
      <c r="A10" s="41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3">
        <f t="shared" ref="K10" si="0">K11+K14</f>
        <v>323533.09999999998</v>
      </c>
    </row>
    <row r="11" spans="1:11" ht="15.75">
      <c r="A11" s="41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3">
        <f t="shared" ref="K11:K12" si="2">K12</f>
        <v>164533.1</v>
      </c>
    </row>
    <row r="12" spans="1:11" ht="54.75" customHeight="1">
      <c r="A12" s="41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4">
        <f t="shared" si="2"/>
        <v>164533.1</v>
      </c>
    </row>
    <row r="13" spans="1:11" ht="61.5" customHeight="1">
      <c r="A13" s="41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4">
        <f>164234+299.1</f>
        <v>164533.1</v>
      </c>
    </row>
    <row r="14" spans="1:11" ht="15.75">
      <c r="A14" s="41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3">
        <f t="shared" ref="K14" si="3">SUM(K15:K18)</f>
        <v>159000</v>
      </c>
    </row>
    <row r="15" spans="1:11" ht="93" customHeight="1">
      <c r="A15" s="41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4">
        <f>149357+7389</f>
        <v>156746</v>
      </c>
    </row>
    <row r="16" spans="1:11" ht="140.25" customHeight="1">
      <c r="A16" s="41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4">
        <f>542+30</f>
        <v>572</v>
      </c>
    </row>
    <row r="17" spans="1:11" ht="62.25" customHeight="1">
      <c r="A17" s="41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5">
        <f>1486+72</f>
        <v>1558</v>
      </c>
    </row>
    <row r="18" spans="1:11" ht="120" customHeight="1">
      <c r="A18" s="41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5">
        <f>119+5</f>
        <v>124</v>
      </c>
    </row>
    <row r="19" spans="1:11" ht="50.25" customHeight="1">
      <c r="A19" s="41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6">
        <f t="shared" ref="K19" si="4">K20</f>
        <v>1513.6000000000001</v>
      </c>
    </row>
    <row r="20" spans="1:11" ht="48" customHeight="1">
      <c r="A20" s="41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6">
        <f t="shared" ref="K20" si="5">K21+K23+K25+K27</f>
        <v>1513.6000000000001</v>
      </c>
    </row>
    <row r="21" spans="1:11" ht="93" customHeight="1">
      <c r="A21" s="41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7">
        <f t="shared" ref="K21" si="6">K22</f>
        <v>693.6</v>
      </c>
    </row>
    <row r="22" spans="1:11" ht="153" customHeight="1">
      <c r="A22" s="41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5">
        <v>693.6</v>
      </c>
    </row>
    <row r="23" spans="1:11" ht="108" customHeight="1">
      <c r="A23" s="41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7">
        <f t="shared" ref="K23" si="7">K24</f>
        <v>3.6</v>
      </c>
    </row>
    <row r="24" spans="1:11" ht="171.75" customHeight="1">
      <c r="A24" s="41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5">
        <v>3.6</v>
      </c>
    </row>
    <row r="25" spans="1:11" ht="93" customHeight="1">
      <c r="A25" s="41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7">
        <f t="shared" ref="K25" si="8">K26</f>
        <v>906</v>
      </c>
    </row>
    <row r="26" spans="1:11" ht="153" customHeight="1">
      <c r="A26" s="41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5">
        <v>906</v>
      </c>
    </row>
    <row r="27" spans="1:11" ht="93.75" customHeight="1">
      <c r="A27" s="41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7">
        <f t="shared" ref="K27" si="9">K28</f>
        <v>-89.6</v>
      </c>
    </row>
    <row r="28" spans="1:11" ht="153.75" customHeight="1">
      <c r="A28" s="41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5">
        <v>-89.6</v>
      </c>
    </row>
    <row r="29" spans="1:11" ht="15.75">
      <c r="A29" s="41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3">
        <f>K30+K32+K34</f>
        <v>9720</v>
      </c>
    </row>
    <row r="30" spans="1:11" ht="33" customHeight="1">
      <c r="A30" s="41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3">
        <f>K31</f>
        <v>9070</v>
      </c>
    </row>
    <row r="31" spans="1:11" ht="36.75" customHeight="1">
      <c r="A31" s="41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8">
        <v>9070</v>
      </c>
    </row>
    <row r="32" spans="1:11" ht="24.75" customHeight="1">
      <c r="A32" s="41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3">
        <f t="shared" ref="K32" si="10">K33</f>
        <v>1</v>
      </c>
    </row>
    <row r="33" spans="1:13" ht="15">
      <c r="A33" s="41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8">
        <v>1</v>
      </c>
    </row>
    <row r="34" spans="1:13" ht="33" customHeight="1">
      <c r="A34" s="41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3">
        <f t="shared" ref="K34" si="11">K35</f>
        <v>649</v>
      </c>
    </row>
    <row r="35" spans="1:13" ht="47.25" customHeight="1">
      <c r="A35" s="41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8">
        <v>649</v>
      </c>
    </row>
    <row r="36" spans="1:13" ht="15.75">
      <c r="A36" s="41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3">
        <f t="shared" ref="K36" si="12">K38+K39</f>
        <v>45188</v>
      </c>
    </row>
    <row r="37" spans="1:13" ht="20.25" customHeight="1">
      <c r="A37" s="41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3">
        <f t="shared" ref="K37" si="13">K38</f>
        <v>9200</v>
      </c>
    </row>
    <row r="38" spans="1:13" ht="65.25" customHeight="1">
      <c r="A38" s="41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8">
        <v>9200</v>
      </c>
      <c r="L38" s="2"/>
      <c r="M38" s="2"/>
    </row>
    <row r="39" spans="1:13" ht="15.75">
      <c r="A39" s="41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3">
        <f t="shared" ref="K39" si="14">K40+K42</f>
        <v>35988</v>
      </c>
      <c r="L39" s="1"/>
      <c r="M39" s="1"/>
    </row>
    <row r="40" spans="1:13" ht="15">
      <c r="A40" s="41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8">
        <f t="shared" ref="K40" si="15">K41</f>
        <v>25576</v>
      </c>
    </row>
    <row r="41" spans="1:13" ht="50.25" customHeight="1">
      <c r="A41" s="41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8">
        <v>25576</v>
      </c>
    </row>
    <row r="42" spans="1:13" ht="15">
      <c r="A42" s="41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8">
        <f t="shared" ref="K42" si="16">K43</f>
        <v>10412</v>
      </c>
    </row>
    <row r="43" spans="1:13" ht="49.5" customHeight="1">
      <c r="A43" s="41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8">
        <v>10412</v>
      </c>
    </row>
    <row r="44" spans="1:13" ht="15.75">
      <c r="A44" s="41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3">
        <f t="shared" ref="K44" si="17">K45+K48</f>
        <v>5432</v>
      </c>
    </row>
    <row r="45" spans="1:13" ht="49.5" customHeight="1">
      <c r="A45" s="41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3">
        <f>SUM(K46:K47)</f>
        <v>5427</v>
      </c>
    </row>
    <row r="46" spans="1:13" ht="62.25" customHeight="1">
      <c r="A46" s="41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8">
        <v>5400</v>
      </c>
    </row>
    <row r="47" spans="1:13" ht="105">
      <c r="A47" s="41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190</v>
      </c>
      <c r="K47" s="48">
        <v>27</v>
      </c>
    </row>
    <row r="48" spans="1:13" ht="48" customHeight="1">
      <c r="A48" s="41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8">
        <f t="shared" ref="K48" si="18">K49</f>
        <v>5</v>
      </c>
    </row>
    <row r="49" spans="1:11" ht="45">
      <c r="A49" s="41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8">
        <v>5</v>
      </c>
    </row>
    <row r="50" spans="1:11" ht="62.25" customHeight="1">
      <c r="A50" s="41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3">
        <f>K51+K58+K61</f>
        <v>73798</v>
      </c>
    </row>
    <row r="51" spans="1:11" ht="148.5" customHeight="1">
      <c r="A51" s="41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3">
        <f>K52+K54+K56</f>
        <v>71796</v>
      </c>
    </row>
    <row r="52" spans="1:11" ht="94.5" customHeight="1">
      <c r="A52" s="41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8">
        <f t="shared" ref="K52" si="19">K53</f>
        <v>1780</v>
      </c>
    </row>
    <row r="53" spans="1:11" ht="109.5" customHeight="1">
      <c r="A53" s="41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4">
        <v>1780</v>
      </c>
    </row>
    <row r="54" spans="1:11" ht="108" customHeight="1">
      <c r="A54" s="41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4">
        <f t="shared" ref="K54" si="20">K55</f>
        <v>68753</v>
      </c>
    </row>
    <row r="55" spans="1:11" ht="108" customHeight="1">
      <c r="A55" s="41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4">
        <f>66253+2500</f>
        <v>68753</v>
      </c>
    </row>
    <row r="56" spans="1:11" ht="63.75" customHeight="1">
      <c r="A56" s="41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4">
        <f t="shared" ref="K56" si="21">K57</f>
        <v>1263</v>
      </c>
    </row>
    <row r="57" spans="1:11" ht="53.25" customHeight="1">
      <c r="A57" s="41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4">
        <v>1263</v>
      </c>
    </row>
    <row r="58" spans="1:11" ht="36.75" customHeight="1">
      <c r="A58" s="41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9">
        <f t="shared" ref="K58:K59" si="22">K59</f>
        <v>1</v>
      </c>
    </row>
    <row r="59" spans="1:11" ht="66" customHeight="1">
      <c r="A59" s="41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4">
        <f t="shared" si="22"/>
        <v>1</v>
      </c>
    </row>
    <row r="60" spans="1:11" ht="78" customHeight="1">
      <c r="A60" s="41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4">
        <v>1</v>
      </c>
    </row>
    <row r="61" spans="1:11" ht="141.75" customHeight="1">
      <c r="A61" s="41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3">
        <f t="shared" ref="K61" si="23">K62</f>
        <v>2001</v>
      </c>
    </row>
    <row r="62" spans="1:11" ht="109.5" customHeight="1">
      <c r="A62" s="41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8">
        <f t="shared" ref="K62" si="24">K63+K64</f>
        <v>2001</v>
      </c>
    </row>
    <row r="63" spans="1:11" ht="97.5" customHeight="1">
      <c r="A63" s="41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8">
        <f>391+449</f>
        <v>840</v>
      </c>
    </row>
    <row r="64" spans="1:11" ht="96.75" customHeight="1">
      <c r="A64" s="41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8">
        <v>1161</v>
      </c>
    </row>
    <row r="65" spans="1:11" ht="32.25" customHeight="1">
      <c r="A65" s="41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3">
        <f t="shared" ref="K65" si="25">K66</f>
        <v>888.4</v>
      </c>
    </row>
    <row r="66" spans="1:11" ht="30">
      <c r="A66" s="41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8">
        <f t="shared" ref="K66" si="26">K67+K68+K69</f>
        <v>888.4</v>
      </c>
    </row>
    <row r="67" spans="1:11" ht="45.75" customHeight="1">
      <c r="A67" s="41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8">
        <f>40+57</f>
        <v>97</v>
      </c>
    </row>
    <row r="68" spans="1:11" ht="30">
      <c r="A68" s="41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8">
        <f>92+147.4+550</f>
        <v>789.4</v>
      </c>
    </row>
    <row r="69" spans="1:11" ht="35.25" customHeight="1">
      <c r="A69" s="41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8">
        <f t="shared" ref="K69" si="27">K70+K71</f>
        <v>2</v>
      </c>
    </row>
    <row r="70" spans="1:11" ht="27" customHeight="1">
      <c r="A70" s="41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8">
        <v>1</v>
      </c>
    </row>
    <row r="71" spans="1:11" ht="30" customHeight="1">
      <c r="A71" s="41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8">
        <v>1</v>
      </c>
    </row>
    <row r="72" spans="1:11" ht="67.5" customHeight="1">
      <c r="A72" s="41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3">
        <f t="shared" ref="K72" si="28">K76+K73</f>
        <v>6430</v>
      </c>
    </row>
    <row r="73" spans="1:11" ht="23.25" customHeight="1">
      <c r="A73" s="41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3">
        <f t="shared" ref="K73:K74" si="29">K74</f>
        <v>250</v>
      </c>
    </row>
    <row r="74" spans="1:11" ht="30">
      <c r="A74" s="41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3">
        <f t="shared" si="29"/>
        <v>250</v>
      </c>
    </row>
    <row r="75" spans="1:11" ht="48.75" customHeight="1">
      <c r="A75" s="41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8">
        <v>250</v>
      </c>
    </row>
    <row r="76" spans="1:11" ht="31.5">
      <c r="A76" s="41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3">
        <f>K77+K80</f>
        <v>6180</v>
      </c>
    </row>
    <row r="77" spans="1:11" ht="48.75" customHeight="1">
      <c r="A77" s="41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8">
        <f t="shared" ref="K77" si="30">K78</f>
        <v>2940</v>
      </c>
    </row>
    <row r="78" spans="1:11" ht="50.25" customHeight="1">
      <c r="A78" s="41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8">
        <f>K79</f>
        <v>2940</v>
      </c>
    </row>
    <row r="79" spans="1:11" ht="76.5" customHeight="1">
      <c r="A79" s="41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8">
        <v>2940</v>
      </c>
    </row>
    <row r="80" spans="1:11" ht="30">
      <c r="A80" s="41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8">
        <f>K81+K83</f>
        <v>3240</v>
      </c>
    </row>
    <row r="81" spans="1:11" ht="60">
      <c r="A81" s="41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8">
        <f t="shared" ref="K81" si="31">K82</f>
        <v>240</v>
      </c>
    </row>
    <row r="82" spans="1:11" ht="63" customHeight="1">
      <c r="A82" s="41">
        <f t="shared" ref="A82:A119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8">
        <v>240</v>
      </c>
    </row>
    <row r="83" spans="1:11" ht="63" customHeight="1">
      <c r="A83" s="41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188</v>
      </c>
      <c r="I83" s="7" t="s">
        <v>118</v>
      </c>
      <c r="J83" s="21" t="s">
        <v>189</v>
      </c>
      <c r="K83" s="48">
        <f>K84</f>
        <v>3000</v>
      </c>
    </row>
    <row r="84" spans="1:11" ht="63" customHeight="1">
      <c r="A84" s="41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188</v>
      </c>
      <c r="I84" s="7" t="s">
        <v>118</v>
      </c>
      <c r="J84" s="21" t="s">
        <v>189</v>
      </c>
      <c r="K84" s="48">
        <v>3000</v>
      </c>
    </row>
    <row r="85" spans="1:11" ht="36.75" customHeight="1">
      <c r="A85" s="41">
        <f t="shared" si="32"/>
        <v>77</v>
      </c>
      <c r="B85" s="7" t="s">
        <v>76</v>
      </c>
      <c r="C85" s="7" t="s">
        <v>77</v>
      </c>
      <c r="D85" s="7" t="s">
        <v>126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3">
        <f>K86</f>
        <v>2769</v>
      </c>
    </row>
    <row r="86" spans="1:11" ht="47.25" customHeight="1">
      <c r="A86" s="41">
        <f t="shared" si="32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127</v>
      </c>
      <c r="J86" s="12" t="s">
        <v>58</v>
      </c>
      <c r="K86" s="43">
        <f t="shared" ref="K86" si="33">K87+K89</f>
        <v>2769</v>
      </c>
    </row>
    <row r="87" spans="1:11" ht="48" customHeight="1">
      <c r="A87" s="41">
        <f t="shared" si="32"/>
        <v>79</v>
      </c>
      <c r="B87" s="7" t="s">
        <v>76</v>
      </c>
      <c r="C87" s="7" t="s">
        <v>77</v>
      </c>
      <c r="D87" s="7" t="s">
        <v>126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127</v>
      </c>
      <c r="J87" s="11" t="s">
        <v>28</v>
      </c>
      <c r="K87" s="48">
        <f t="shared" ref="K87" si="34">K88</f>
        <v>969</v>
      </c>
    </row>
    <row r="88" spans="1:11" ht="61.5" customHeight="1">
      <c r="A88" s="41">
        <f t="shared" si="32"/>
        <v>80</v>
      </c>
      <c r="B88" s="7" t="s">
        <v>106</v>
      </c>
      <c r="C88" s="7" t="s">
        <v>77</v>
      </c>
      <c r="D88" s="7" t="s">
        <v>126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127</v>
      </c>
      <c r="J88" s="11" t="s">
        <v>27</v>
      </c>
      <c r="K88" s="48">
        <f>700+269</f>
        <v>969</v>
      </c>
    </row>
    <row r="89" spans="1:11" ht="62.25" customHeight="1">
      <c r="A89" s="41">
        <f t="shared" si="32"/>
        <v>81</v>
      </c>
      <c r="B89" s="7" t="s">
        <v>76</v>
      </c>
      <c r="C89" s="7" t="s">
        <v>77</v>
      </c>
      <c r="D89" s="7" t="s">
        <v>126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127</v>
      </c>
      <c r="J89" s="19" t="s">
        <v>50</v>
      </c>
      <c r="K89" s="48">
        <f t="shared" ref="K89" si="35">K90</f>
        <v>1800</v>
      </c>
    </row>
    <row r="90" spans="1:11" ht="76.5" customHeight="1">
      <c r="A90" s="41">
        <f t="shared" si="32"/>
        <v>82</v>
      </c>
      <c r="B90" s="7" t="s">
        <v>106</v>
      </c>
      <c r="C90" s="7" t="s">
        <v>77</v>
      </c>
      <c r="D90" s="7" t="s">
        <v>126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127</v>
      </c>
      <c r="J90" s="19" t="s">
        <v>51</v>
      </c>
      <c r="K90" s="48">
        <v>1800</v>
      </c>
    </row>
    <row r="91" spans="1:11" ht="31.5">
      <c r="A91" s="41">
        <f t="shared" si="32"/>
        <v>83</v>
      </c>
      <c r="B91" s="7" t="s">
        <v>76</v>
      </c>
      <c r="C91" s="7" t="s">
        <v>77</v>
      </c>
      <c r="D91" s="7" t="s">
        <v>128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3">
        <f t="shared" ref="K91" si="36">K92</f>
        <v>72</v>
      </c>
    </row>
    <row r="92" spans="1:11" ht="51" customHeight="1">
      <c r="A92" s="41">
        <f t="shared" si="32"/>
        <v>84</v>
      </c>
      <c r="B92" s="7" t="s">
        <v>76</v>
      </c>
      <c r="C92" s="7" t="s">
        <v>77</v>
      </c>
      <c r="D92" s="7" t="s">
        <v>128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129</v>
      </c>
      <c r="J92" s="11" t="s">
        <v>1</v>
      </c>
      <c r="K92" s="48">
        <f t="shared" ref="K92" si="37">K93+K94</f>
        <v>72</v>
      </c>
    </row>
    <row r="93" spans="1:11" ht="50.25" customHeight="1">
      <c r="A93" s="41">
        <f t="shared" si="32"/>
        <v>85</v>
      </c>
      <c r="B93" s="7" t="s">
        <v>106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8">
        <v>30</v>
      </c>
    </row>
    <row r="94" spans="1:11" ht="50.25" customHeight="1">
      <c r="A94" s="41">
        <f t="shared" si="32"/>
        <v>86</v>
      </c>
      <c r="B94" s="7" t="s">
        <v>114</v>
      </c>
      <c r="C94" s="7" t="s">
        <v>77</v>
      </c>
      <c r="D94" s="7" t="s">
        <v>128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129</v>
      </c>
      <c r="J94" s="11" t="s">
        <v>45</v>
      </c>
      <c r="K94" s="48">
        <v>42</v>
      </c>
    </row>
    <row r="95" spans="1:11" ht="33.75" customHeight="1">
      <c r="A95" s="41">
        <f t="shared" si="32"/>
        <v>87</v>
      </c>
      <c r="B95" s="7" t="s">
        <v>76</v>
      </c>
      <c r="C95" s="7" t="s">
        <v>77</v>
      </c>
      <c r="D95" s="7" t="s">
        <v>130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3">
        <f>K96+K100+K102</f>
        <v>516</v>
      </c>
    </row>
    <row r="96" spans="1:11" ht="48.75" customHeight="1">
      <c r="A96" s="41">
        <f t="shared" si="32"/>
        <v>88</v>
      </c>
      <c r="B96" s="20" t="s">
        <v>76</v>
      </c>
      <c r="C96" s="20" t="s">
        <v>77</v>
      </c>
      <c r="D96" s="20" t="s">
        <v>130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129</v>
      </c>
      <c r="J96" s="38" t="s">
        <v>166</v>
      </c>
      <c r="K96" s="50">
        <f>K97+K98+K99</f>
        <v>80</v>
      </c>
    </row>
    <row r="97" spans="1:11" ht="111.75" customHeight="1">
      <c r="A97" s="41">
        <f t="shared" si="32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160</v>
      </c>
      <c r="G97" s="20" t="s">
        <v>80</v>
      </c>
      <c r="H97" s="20" t="s">
        <v>79</v>
      </c>
      <c r="I97" s="20" t="s">
        <v>129</v>
      </c>
      <c r="J97" s="21" t="s">
        <v>161</v>
      </c>
      <c r="K97" s="50">
        <v>30</v>
      </c>
    </row>
    <row r="98" spans="1:11" ht="140.25" customHeight="1">
      <c r="A98" s="41">
        <f t="shared" si="32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162</v>
      </c>
      <c r="G98" s="20" t="s">
        <v>80</v>
      </c>
      <c r="H98" s="20" t="s">
        <v>79</v>
      </c>
      <c r="I98" s="20" t="s">
        <v>129</v>
      </c>
      <c r="J98" s="21" t="s">
        <v>163</v>
      </c>
      <c r="K98" s="50">
        <v>30</v>
      </c>
    </row>
    <row r="99" spans="1:11" ht="122.25" customHeight="1">
      <c r="A99" s="41">
        <f t="shared" si="32"/>
        <v>91</v>
      </c>
      <c r="B99" s="20" t="s">
        <v>106</v>
      </c>
      <c r="C99" s="20" t="s">
        <v>77</v>
      </c>
      <c r="D99" s="20" t="s">
        <v>130</v>
      </c>
      <c r="E99" s="20" t="s">
        <v>80</v>
      </c>
      <c r="F99" s="20" t="s">
        <v>164</v>
      </c>
      <c r="G99" s="20" t="s">
        <v>80</v>
      </c>
      <c r="H99" s="20" t="s">
        <v>79</v>
      </c>
      <c r="I99" s="20" t="s">
        <v>129</v>
      </c>
      <c r="J99" s="21" t="s">
        <v>165</v>
      </c>
      <c r="K99" s="50">
        <v>20</v>
      </c>
    </row>
    <row r="100" spans="1:11" ht="49.5" customHeight="1">
      <c r="A100" s="41">
        <f t="shared" si="32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76</v>
      </c>
      <c r="G100" s="20" t="s">
        <v>85</v>
      </c>
      <c r="H100" s="20" t="s">
        <v>79</v>
      </c>
      <c r="I100" s="20" t="s">
        <v>129</v>
      </c>
      <c r="J100" s="21" t="s">
        <v>167</v>
      </c>
      <c r="K100" s="50">
        <f>K101</f>
        <v>36</v>
      </c>
    </row>
    <row r="101" spans="1:11" ht="62.25" customHeight="1">
      <c r="A101" s="41">
        <f t="shared" si="32"/>
        <v>93</v>
      </c>
      <c r="B101" s="20" t="s">
        <v>106</v>
      </c>
      <c r="C101" s="20" t="s">
        <v>77</v>
      </c>
      <c r="D101" s="20" t="s">
        <v>130</v>
      </c>
      <c r="E101" s="20" t="s">
        <v>85</v>
      </c>
      <c r="F101" s="20" t="s">
        <v>89</v>
      </c>
      <c r="G101" s="20" t="s">
        <v>85</v>
      </c>
      <c r="H101" s="20" t="s">
        <v>79</v>
      </c>
      <c r="I101" s="20" t="s">
        <v>129</v>
      </c>
      <c r="J101" s="21" t="s">
        <v>168</v>
      </c>
      <c r="K101" s="50">
        <v>36</v>
      </c>
    </row>
    <row r="102" spans="1:11" ht="106.5" customHeight="1">
      <c r="A102" s="41">
        <f t="shared" si="32"/>
        <v>94</v>
      </c>
      <c r="B102" s="22" t="s">
        <v>76</v>
      </c>
      <c r="C102" s="22" t="s">
        <v>77</v>
      </c>
      <c r="D102" s="22" t="s">
        <v>130</v>
      </c>
      <c r="E102" s="22" t="s">
        <v>156</v>
      </c>
      <c r="F102" s="22" t="s">
        <v>108</v>
      </c>
      <c r="G102" s="22" t="s">
        <v>78</v>
      </c>
      <c r="H102" s="22" t="s">
        <v>79</v>
      </c>
      <c r="I102" s="22" t="s">
        <v>129</v>
      </c>
      <c r="J102" s="39" t="s">
        <v>157</v>
      </c>
      <c r="K102" s="50">
        <f>K103</f>
        <v>400</v>
      </c>
    </row>
    <row r="103" spans="1:11" ht="93" customHeight="1">
      <c r="A103" s="41">
        <f t="shared" si="32"/>
        <v>95</v>
      </c>
      <c r="B103" s="22" t="s">
        <v>106</v>
      </c>
      <c r="C103" s="22" t="s">
        <v>77</v>
      </c>
      <c r="D103" s="22" t="s">
        <v>130</v>
      </c>
      <c r="E103" s="22" t="s">
        <v>156</v>
      </c>
      <c r="F103" s="22" t="s">
        <v>159</v>
      </c>
      <c r="G103" s="22" t="s">
        <v>80</v>
      </c>
      <c r="H103" s="22" t="s">
        <v>79</v>
      </c>
      <c r="I103" s="22" t="s">
        <v>129</v>
      </c>
      <c r="J103" s="40" t="s">
        <v>158</v>
      </c>
      <c r="K103" s="50">
        <f>100+300</f>
        <v>400</v>
      </c>
    </row>
    <row r="104" spans="1:11" ht="23.25" customHeight="1">
      <c r="A104" s="41">
        <f t="shared" si="32"/>
        <v>96</v>
      </c>
      <c r="B104" s="7" t="s">
        <v>76</v>
      </c>
      <c r="C104" s="7" t="s">
        <v>77</v>
      </c>
      <c r="D104" s="7" t="s">
        <v>132</v>
      </c>
      <c r="E104" s="7" t="s">
        <v>78</v>
      </c>
      <c r="F104" s="7" t="s">
        <v>76</v>
      </c>
      <c r="G104" s="7" t="s">
        <v>78</v>
      </c>
      <c r="H104" s="7" t="s">
        <v>79</v>
      </c>
      <c r="I104" s="7" t="s">
        <v>76</v>
      </c>
      <c r="J104" s="23" t="s">
        <v>137</v>
      </c>
      <c r="K104" s="43">
        <f>K105</f>
        <v>426</v>
      </c>
    </row>
    <row r="105" spans="1:11" ht="25.5" customHeight="1">
      <c r="A105" s="41">
        <f t="shared" si="32"/>
        <v>97</v>
      </c>
      <c r="B105" s="7" t="s">
        <v>76</v>
      </c>
      <c r="C105" s="7" t="s">
        <v>77</v>
      </c>
      <c r="D105" s="7" t="s">
        <v>132</v>
      </c>
      <c r="E105" s="7" t="s">
        <v>98</v>
      </c>
      <c r="F105" s="7" t="s">
        <v>76</v>
      </c>
      <c r="G105" s="7" t="s">
        <v>78</v>
      </c>
      <c r="H105" s="7" t="s">
        <v>79</v>
      </c>
      <c r="I105" s="7" t="s">
        <v>133</v>
      </c>
      <c r="J105" s="24" t="s">
        <v>71</v>
      </c>
      <c r="K105" s="48">
        <f t="shared" ref="K105:K106" si="38">K106</f>
        <v>426</v>
      </c>
    </row>
    <row r="106" spans="1:11" ht="34.5" customHeight="1">
      <c r="A106" s="41">
        <f t="shared" si="32"/>
        <v>98</v>
      </c>
      <c r="B106" s="7" t="s">
        <v>76</v>
      </c>
      <c r="C106" s="7" t="s">
        <v>77</v>
      </c>
      <c r="D106" s="7" t="s">
        <v>132</v>
      </c>
      <c r="E106" s="7" t="s">
        <v>98</v>
      </c>
      <c r="F106" s="7" t="s">
        <v>91</v>
      </c>
      <c r="G106" s="7" t="s">
        <v>99</v>
      </c>
      <c r="H106" s="7" t="s">
        <v>79</v>
      </c>
      <c r="I106" s="7" t="s">
        <v>133</v>
      </c>
      <c r="J106" s="24" t="s">
        <v>72</v>
      </c>
      <c r="K106" s="48">
        <f t="shared" si="38"/>
        <v>426</v>
      </c>
    </row>
    <row r="107" spans="1:11" ht="36" customHeight="1">
      <c r="A107" s="41">
        <f t="shared" si="32"/>
        <v>99</v>
      </c>
      <c r="B107" s="7" t="s">
        <v>106</v>
      </c>
      <c r="C107" s="7" t="s">
        <v>77</v>
      </c>
      <c r="D107" s="7" t="s">
        <v>132</v>
      </c>
      <c r="E107" s="7" t="s">
        <v>98</v>
      </c>
      <c r="F107" s="7" t="s">
        <v>91</v>
      </c>
      <c r="G107" s="7" t="s">
        <v>99</v>
      </c>
      <c r="H107" s="7" t="s">
        <v>79</v>
      </c>
      <c r="I107" s="7" t="s">
        <v>133</v>
      </c>
      <c r="J107" s="24" t="s">
        <v>72</v>
      </c>
      <c r="K107" s="48">
        <v>426</v>
      </c>
    </row>
    <row r="108" spans="1:11" ht="21.75" customHeight="1">
      <c r="A108" s="41">
        <f t="shared" si="32"/>
        <v>100</v>
      </c>
      <c r="B108" s="25" t="s">
        <v>76</v>
      </c>
      <c r="C108" s="25" t="s">
        <v>134</v>
      </c>
      <c r="D108" s="25" t="s">
        <v>78</v>
      </c>
      <c r="E108" s="25" t="s">
        <v>78</v>
      </c>
      <c r="F108" s="25" t="s">
        <v>76</v>
      </c>
      <c r="G108" s="25" t="s">
        <v>78</v>
      </c>
      <c r="H108" s="25" t="s">
        <v>79</v>
      </c>
      <c r="I108" s="25" t="s">
        <v>76</v>
      </c>
      <c r="J108" s="26" t="s">
        <v>3</v>
      </c>
      <c r="K108" s="49">
        <f>K109+K113+K116</f>
        <v>893049.18400000001</v>
      </c>
    </row>
    <row r="109" spans="1:11" ht="49.5" customHeight="1">
      <c r="A109" s="41">
        <f t="shared" si="32"/>
        <v>101</v>
      </c>
      <c r="B109" s="22" t="s">
        <v>76</v>
      </c>
      <c r="C109" s="22" t="s">
        <v>134</v>
      </c>
      <c r="D109" s="22" t="s">
        <v>85</v>
      </c>
      <c r="E109" s="22" t="s">
        <v>78</v>
      </c>
      <c r="F109" s="22" t="s">
        <v>76</v>
      </c>
      <c r="G109" s="22" t="s">
        <v>78</v>
      </c>
      <c r="H109" s="22" t="s">
        <v>79</v>
      </c>
      <c r="I109" s="22" t="s">
        <v>76</v>
      </c>
      <c r="J109" s="27" t="s">
        <v>139</v>
      </c>
      <c r="K109" s="51">
        <f>K110+K111+K112</f>
        <v>910946.03399999999</v>
      </c>
    </row>
    <row r="110" spans="1:11" ht="47.25">
      <c r="A110" s="41">
        <f t="shared" si="32"/>
        <v>102</v>
      </c>
      <c r="B110" s="22" t="s">
        <v>76</v>
      </c>
      <c r="C110" s="22" t="s">
        <v>134</v>
      </c>
      <c r="D110" s="22" t="s">
        <v>85</v>
      </c>
      <c r="E110" s="22" t="s">
        <v>135</v>
      </c>
      <c r="F110" s="22" t="s">
        <v>76</v>
      </c>
      <c r="G110" s="22" t="s">
        <v>78</v>
      </c>
      <c r="H110" s="22" t="s">
        <v>79</v>
      </c>
      <c r="I110" s="22" t="s">
        <v>105</v>
      </c>
      <c r="J110" s="27" t="s">
        <v>68</v>
      </c>
      <c r="K110" s="51">
        <v>499184.174</v>
      </c>
    </row>
    <row r="111" spans="1:11" ht="31.5">
      <c r="A111" s="41">
        <f t="shared" si="32"/>
        <v>103</v>
      </c>
      <c r="B111" s="22" t="s">
        <v>76</v>
      </c>
      <c r="C111" s="22" t="s">
        <v>134</v>
      </c>
      <c r="D111" s="22" t="s">
        <v>85</v>
      </c>
      <c r="E111" s="22" t="s">
        <v>136</v>
      </c>
      <c r="F111" s="22" t="s">
        <v>76</v>
      </c>
      <c r="G111" s="22" t="s">
        <v>78</v>
      </c>
      <c r="H111" s="22" t="s">
        <v>79</v>
      </c>
      <c r="I111" s="22" t="s">
        <v>105</v>
      </c>
      <c r="J111" s="27" t="s">
        <v>140</v>
      </c>
      <c r="K111" s="51">
        <v>405526.86</v>
      </c>
    </row>
    <row r="112" spans="1:11" ht="15.75">
      <c r="A112" s="41">
        <f t="shared" si="32"/>
        <v>104</v>
      </c>
      <c r="B112" s="7" t="s">
        <v>76</v>
      </c>
      <c r="C112" s="7" t="s">
        <v>134</v>
      </c>
      <c r="D112" s="7" t="s">
        <v>85</v>
      </c>
      <c r="E112" s="7" t="s">
        <v>181</v>
      </c>
      <c r="F112" s="7" t="s">
        <v>76</v>
      </c>
      <c r="G112" s="7" t="s">
        <v>78</v>
      </c>
      <c r="H112" s="7" t="s">
        <v>79</v>
      </c>
      <c r="I112" s="7" t="s">
        <v>105</v>
      </c>
      <c r="J112" s="42" t="s">
        <v>182</v>
      </c>
      <c r="K112" s="51">
        <v>6235</v>
      </c>
    </row>
    <row r="113" spans="1:11" ht="25.5" customHeight="1">
      <c r="A113" s="41">
        <f t="shared" si="32"/>
        <v>105</v>
      </c>
      <c r="B113" s="7" t="s">
        <v>76</v>
      </c>
      <c r="C113" s="7" t="s">
        <v>134</v>
      </c>
      <c r="D113" s="7" t="s">
        <v>104</v>
      </c>
      <c r="E113" s="7" t="s">
        <v>78</v>
      </c>
      <c r="F113" s="7" t="s">
        <v>76</v>
      </c>
      <c r="G113" s="7" t="s">
        <v>78</v>
      </c>
      <c r="H113" s="7" t="s">
        <v>79</v>
      </c>
      <c r="I113" s="7" t="s">
        <v>76</v>
      </c>
      <c r="J113" s="28" t="s">
        <v>42</v>
      </c>
      <c r="K113" s="43">
        <f t="shared" ref="K113" si="39">K114</f>
        <v>2161.7999999999997</v>
      </c>
    </row>
    <row r="114" spans="1:11" ht="30">
      <c r="A114" s="41">
        <f t="shared" si="32"/>
        <v>106</v>
      </c>
      <c r="B114" s="7" t="s">
        <v>76</v>
      </c>
      <c r="C114" s="7" t="s">
        <v>134</v>
      </c>
      <c r="D114" s="7" t="s">
        <v>104</v>
      </c>
      <c r="E114" s="7" t="s">
        <v>99</v>
      </c>
      <c r="F114" s="7" t="s">
        <v>76</v>
      </c>
      <c r="G114" s="7" t="s">
        <v>99</v>
      </c>
      <c r="H114" s="7" t="s">
        <v>79</v>
      </c>
      <c r="I114" s="7" t="s">
        <v>133</v>
      </c>
      <c r="J114" s="13" t="s">
        <v>43</v>
      </c>
      <c r="K114" s="48">
        <f>K115</f>
        <v>2161.7999999999997</v>
      </c>
    </row>
    <row r="115" spans="1:11" ht="30">
      <c r="A115" s="41">
        <f t="shared" si="32"/>
        <v>107</v>
      </c>
      <c r="B115" s="7" t="s">
        <v>122</v>
      </c>
      <c r="C115" s="7" t="s">
        <v>134</v>
      </c>
      <c r="D115" s="7" t="s">
        <v>104</v>
      </c>
      <c r="E115" s="7" t="s">
        <v>99</v>
      </c>
      <c r="F115" s="7" t="s">
        <v>131</v>
      </c>
      <c r="G115" s="7" t="s">
        <v>99</v>
      </c>
      <c r="H115" s="7" t="s">
        <v>79</v>
      </c>
      <c r="I115" s="7" t="s">
        <v>133</v>
      </c>
      <c r="J115" s="13" t="s">
        <v>43</v>
      </c>
      <c r="K115" s="48">
        <f>1284+50.1+3.1+824.6</f>
        <v>2161.7999999999997</v>
      </c>
    </row>
    <row r="116" spans="1:11" ht="63">
      <c r="A116" s="41">
        <f t="shared" si="32"/>
        <v>108</v>
      </c>
      <c r="B116" s="7" t="s">
        <v>76</v>
      </c>
      <c r="C116" s="7" t="s">
        <v>134</v>
      </c>
      <c r="D116" s="7" t="s">
        <v>183</v>
      </c>
      <c r="E116" s="7" t="s">
        <v>78</v>
      </c>
      <c r="F116" s="7" t="s">
        <v>76</v>
      </c>
      <c r="G116" s="7" t="s">
        <v>78</v>
      </c>
      <c r="H116" s="7" t="s">
        <v>79</v>
      </c>
      <c r="I116" s="7" t="s">
        <v>76</v>
      </c>
      <c r="J116" s="52" t="s">
        <v>184</v>
      </c>
      <c r="K116" s="43">
        <f>K117</f>
        <v>-20058.650000000001</v>
      </c>
    </row>
    <row r="117" spans="1:11" ht="66.75" customHeight="1">
      <c r="A117" s="41">
        <f t="shared" si="32"/>
        <v>109</v>
      </c>
      <c r="B117" s="7" t="s">
        <v>76</v>
      </c>
      <c r="C117" s="7" t="s">
        <v>134</v>
      </c>
      <c r="D117" s="7" t="s">
        <v>183</v>
      </c>
      <c r="E117" s="7" t="s">
        <v>185</v>
      </c>
      <c r="F117" s="7" t="s">
        <v>82</v>
      </c>
      <c r="G117" s="7" t="s">
        <v>99</v>
      </c>
      <c r="H117" s="7" t="s">
        <v>79</v>
      </c>
      <c r="I117" s="7" t="s">
        <v>105</v>
      </c>
      <c r="J117" s="53" t="s">
        <v>186</v>
      </c>
      <c r="K117" s="48">
        <f>K118</f>
        <v>-20058.650000000001</v>
      </c>
    </row>
    <row r="118" spans="1:11" ht="60">
      <c r="A118" s="41">
        <f t="shared" si="32"/>
        <v>110</v>
      </c>
      <c r="B118" s="7" t="s">
        <v>187</v>
      </c>
      <c r="C118" s="7" t="s">
        <v>134</v>
      </c>
      <c r="D118" s="7" t="s">
        <v>183</v>
      </c>
      <c r="E118" s="7" t="s">
        <v>185</v>
      </c>
      <c r="F118" s="7" t="s">
        <v>82</v>
      </c>
      <c r="G118" s="7" t="s">
        <v>99</v>
      </c>
      <c r="H118" s="7" t="s">
        <v>79</v>
      </c>
      <c r="I118" s="7" t="s">
        <v>105</v>
      </c>
      <c r="J118" s="53" t="s">
        <v>186</v>
      </c>
      <c r="K118" s="48">
        <v>-20058.650000000001</v>
      </c>
    </row>
    <row r="119" spans="1:11" ht="15.75">
      <c r="A119" s="41">
        <f t="shared" si="32"/>
        <v>111</v>
      </c>
      <c r="B119" s="29"/>
      <c r="C119" s="29"/>
      <c r="D119" s="29"/>
      <c r="E119" s="29"/>
      <c r="F119" s="29"/>
      <c r="G119" s="29"/>
      <c r="H119" s="29"/>
      <c r="I119" s="29"/>
      <c r="J119" s="30" t="s">
        <v>4</v>
      </c>
      <c r="K119" s="43">
        <f>K108+K9</f>
        <v>1363335.284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2020-04-28T02:05:30Z</cp:lastPrinted>
  <dcterms:created xsi:type="dcterms:W3CDTF">2011-10-25T01:53:01Z</dcterms:created>
  <dcterms:modified xsi:type="dcterms:W3CDTF">2020-04-29T05:41:56Z</dcterms:modified>
</cp:coreProperties>
</file>