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6 Краевые 2020" sheetId="1" r:id="rId1"/>
  </sheets>
  <definedNames>
    <definedName name="_xlnm.Print_Titles" localSheetId="0">'приложение 6 Краевые 2020'!$8:$8</definedName>
  </definedNames>
  <calcPr calcId="124519"/>
</workbook>
</file>

<file path=xl/calcChain.xml><?xml version="1.0" encoding="utf-8"?>
<calcChain xmlns="http://schemas.openxmlformats.org/spreadsheetml/2006/main">
  <c r="L44" i="1"/>
  <c r="K44"/>
  <c r="L43"/>
  <c r="K43"/>
  <c r="K14"/>
  <c r="L42"/>
  <c r="K42"/>
  <c r="L64"/>
  <c r="K64"/>
  <c r="L48" l="1"/>
  <c r="K48"/>
  <c r="L41"/>
  <c r="K41"/>
  <c r="L54"/>
  <c r="K54"/>
  <c r="L45"/>
  <c r="K45"/>
  <c r="L47"/>
  <c r="K47"/>
  <c r="K20" l="1"/>
  <c r="K19" s="1"/>
  <c r="L20"/>
  <c r="L22"/>
  <c r="K22"/>
  <c r="L21"/>
  <c r="K21"/>
  <c r="L19" l="1"/>
  <c r="L26"/>
  <c r="L25" s="1"/>
  <c r="K26"/>
  <c r="L40"/>
  <c r="K40"/>
  <c r="L58"/>
  <c r="K58"/>
  <c r="L39" l="1"/>
  <c r="L17"/>
  <c r="K17"/>
  <c r="L15"/>
  <c r="K15"/>
  <c r="L56" l="1"/>
  <c r="L60"/>
  <c r="L38" s="1"/>
  <c r="L62"/>
  <c r="L13"/>
  <c r="L11"/>
  <c r="L10" s="1"/>
  <c r="L23"/>
  <c r="K23"/>
  <c r="K13"/>
  <c r="K11"/>
  <c r="L9" l="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K56" l="1"/>
  <c r="K60"/>
  <c r="K62"/>
  <c r="K39" l="1"/>
  <c r="K38" s="1"/>
  <c r="K25"/>
  <c r="K10" s="1"/>
  <c r="K9" l="1"/>
</calcChain>
</file>

<file path=xl/sharedStrings.xml><?xml version="1.0" encoding="utf-8"?>
<sst xmlns="http://schemas.openxmlformats.org/spreadsheetml/2006/main" count="513" uniqueCount="128">
  <si>
    <t>Субсидии бюджетам бюджетной системы Российской Федерации (межбюджетные субсидии)</t>
  </si>
  <si>
    <t>000</t>
  </si>
  <si>
    <t>00</t>
  </si>
  <si>
    <t>0000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</si>
  <si>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</si>
  <si>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</si>
  <si>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</si>
  <si>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</si>
  <si>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04</t>
  </si>
  <si>
    <t>150</t>
  </si>
  <si>
    <t>120</t>
  </si>
  <si>
    <t>024</t>
  </si>
  <si>
    <t>25</t>
  </si>
  <si>
    <t>2</t>
  </si>
  <si>
    <t>20</t>
  </si>
  <si>
    <t>991</t>
  </si>
  <si>
    <t>30</t>
  </si>
  <si>
    <t>№ строки</t>
  </si>
  <si>
    <t>БЕЗВОЗМЕЗДНЫЕ ПОСТУПЛЕНИЯ ОТ ДРУГИХ БЮДЖЕТОВ БЮДЖЕТНОЙ СИСТЕМЫ РОССИЙСКОЙ ФЕДЕРАЦИИ</t>
  </si>
  <si>
    <t>29</t>
  </si>
  <si>
    <t>999</t>
  </si>
  <si>
    <t>Прочие субсидии</t>
  </si>
  <si>
    <t>Прочие субсидии бюджетам городских округов</t>
  </si>
  <si>
    <t>7412</t>
  </si>
  <si>
    <t>7413</t>
  </si>
  <si>
    <t>7456</t>
  </si>
  <si>
    <t>7508</t>
  </si>
  <si>
    <t>7509</t>
  </si>
  <si>
    <t>7555</t>
  </si>
  <si>
    <t>7563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</si>
  <si>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</si>
  <si>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</si>
  <si>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</si>
  <si>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7408</t>
  </si>
  <si>
    <t>7409</t>
  </si>
  <si>
    <t>7429</t>
  </si>
  <si>
    <t>7514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</si>
  <si>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</si>
  <si>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</si>
  <si>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</si>
  <si>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</si>
  <si>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</si>
  <si>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</si>
  <si>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</si>
  <si>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</si>
  <si>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</si>
  <si>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</si>
  <si>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</si>
  <si>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</si>
  <si>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</si>
  <si>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</si>
  <si>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</si>
  <si>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</si>
  <si>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</si>
  <si>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</si>
  <si>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</si>
  <si>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</si>
  <si>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</si>
  <si>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</si>
  <si>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</si>
  <si>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</si>
  <si>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</si>
  <si>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</si>
  <si>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</si>
  <si>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0289</t>
  </si>
  <si>
    <t>1598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</si>
  <si>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</si>
  <si>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</si>
  <si>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</si>
  <si>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</si>
  <si>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</si>
  <si>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</si>
  <si>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</si>
  <si>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</si>
  <si>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</si>
  <si>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Наименование кода
 классификации доходов бюджета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</si>
  <si>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</si>
  <si>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</si>
  <si>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</si>
  <si>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</si>
  <si>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</si>
  <si>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</si>
  <si>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</si>
  <si>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</si>
  <si>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</si>
  <si>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</si>
  <si>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</si>
  <si>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</si>
  <si>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</si>
  <si>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</si>
  <si>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</si>
  <si>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</si>
  <si>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</si>
  <si>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</si>
  <si>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555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</si>
  <si>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</si>
  <si>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 </t>
  </si>
  <si>
    <t>1060</t>
  </si>
  <si>
    <t>210</t>
  </si>
  <si>
    <t>299</t>
  </si>
  <si>
    <t>2021 год,
тыс. руб.</t>
  </si>
  <si>
    <t>2022 год,
тыс.руб.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</si>
  <si>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</si>
  <si>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082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</si>
  <si>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</si>
  <si>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</si>
  <si>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r>
      <rPr>
        <b/>
        <sz val="12"/>
        <rFont val="Arial"/>
        <family val="2"/>
        <charset val="204"/>
      </rPr>
      <t>Приложение 8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 2019г. №49-316 -ГС "О бюджете города
 Дивногорска на 2020 год и плановый период 2021-2022 годов" </t>
    </r>
  </si>
  <si>
    <t>Субсидии бюджетам городских округов на обустройство и восстановление воинских захоронений, находящихся в государственной собственности</t>
  </si>
  <si>
    <t>Субсидии бюджетам городских 
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</si>
  <si>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</si>
  <si>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</si>
  <si>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</si>
  <si>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467</t>
  </si>
  <si>
    <t>Субсидии бюджетам на обеспечение развития и укрепления материально-технической базы муниципальных домов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</si>
  <si>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</si>
  <si>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497</t>
  </si>
  <si>
    <t>Субсидии бюджетам на реализацию мероприятий по обеспечению жильем молодых семей</t>
  </si>
  <si>
    <t xml:space="preserve">Субсидии бюджетам городских округов 
на реализацию мероприятий по обеспечению жильем молодых </t>
  </si>
  <si>
    <t>Иные межбюджетные трансферты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</si>
  <si>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</si>
  <si>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</si>
  <si>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303</t>
  </si>
  <si>
    <t>5303</t>
  </si>
  <si>
    <t>40</t>
  </si>
  <si>
    <t>7420</t>
  </si>
  <si>
    <t>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</si>
  <si>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 xml:space="preserve">Перечень  безвозмездных поступлений   из краевого бюджета,
 отраженных в доходах и  расходах бюджета г.Дивногорска в 2021-2022 годах </t>
  </si>
  <si>
    <r>
      <rPr>
        <b/>
        <sz val="12"/>
        <rFont val="Arial"/>
        <family val="2"/>
        <charset val="204"/>
      </rPr>
      <t>Приложение 7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12 августа   2020 г. № 59 - 359 - 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</si>
</sst>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?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Fill="1" applyAlignment="1">
      <alignment vertical="top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49" fontId="8" fillId="2" borderId="1" xfId="0" applyNumberFormat="1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left" vertical="top" wrapText="1"/>
    </xf>
    <xf numFmtId="0" fontId="0" fillId="0" borderId="1" xfId="0" applyBorder="1"/>
    <xf numFmtId="49" fontId="7" fillId="0" borderId="1" xfId="0" applyNumberFormat="1" applyFont="1" applyFill="1" applyBorder="1" applyAlignment="1">
      <alignment horizontal="center" vertical="center" textRotation="90" wrapText="1"/>
    </xf>
    <xf numFmtId="165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1" fillId="2" borderId="1" xfId="5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13" fillId="2" borderId="1" xfId="0" applyFont="1" applyFill="1" applyBorder="1"/>
    <xf numFmtId="4" fontId="8" fillId="0" borderId="1" xfId="0" applyNumberFormat="1" applyFont="1" applyFill="1" applyBorder="1" applyAlignment="1">
      <alignment horizontal="right" vertical="center"/>
    </xf>
    <xf numFmtId="166" fontId="7" fillId="2" borderId="1" xfId="0" applyNumberFormat="1" applyFont="1" applyFill="1" applyBorder="1" applyAlignment="1" applyProtection="1">
      <alignment horizontal="left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4" fillId="0" borderId="8" xfId="0" applyFont="1" applyFill="1" applyBorder="1" applyAlignment="1">
      <alignment horizontal="center" vertical="center" textRotation="90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7" fillId="0" borderId="0" xfId="2" applyFont="1" applyAlignment="1">
      <alignment horizontal="right" vertical="top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8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3"/>
    <cellStyle name="Обычный 3" xfId="5"/>
    <cellStyle name="Обычный_Лист1" xfId="1"/>
    <cellStyle name="Стиль 1" xfId="2"/>
    <cellStyle name="Финансовый 2" xfId="4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5"/>
  <sheetViews>
    <sheetView tabSelected="1" view="pageBreakPreview" zoomScale="98" zoomScaleSheetLayoutView="98" workbookViewId="0">
      <selection activeCell="O4" sqref="O4"/>
    </sheetView>
  </sheetViews>
  <sheetFormatPr defaultRowHeight="12.75"/>
  <cols>
    <col min="1" max="1" width="4.28515625" style="1" customWidth="1"/>
    <col min="2" max="2" width="6" style="1" customWidth="1"/>
    <col min="3" max="3" width="3.28515625" style="1" customWidth="1"/>
    <col min="4" max="4" width="4" style="1" customWidth="1"/>
    <col min="5" max="5" width="3.7109375" style="1" customWidth="1"/>
    <col min="6" max="6" width="5.7109375" style="1" customWidth="1"/>
    <col min="7" max="7" width="3.85546875" style="1" customWidth="1"/>
    <col min="8" max="8" width="5.42578125" style="1" customWidth="1"/>
    <col min="9" max="9" width="5.85546875" style="1" customWidth="1"/>
    <col min="10" max="10" width="52.42578125" style="2" customWidth="1"/>
    <col min="11" max="11" width="21.5703125" style="3" customWidth="1"/>
    <col min="12" max="12" width="22.28515625" customWidth="1"/>
  </cols>
  <sheetData>
    <row r="1" spans="1:12" ht="104.25" customHeight="1">
      <c r="B1" s="38" t="s">
        <v>127</v>
      </c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66" customHeight="1">
      <c r="A2" s="45" t="s">
        <v>106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ht="15">
      <c r="A3" s="10"/>
      <c r="B3" s="10"/>
      <c r="C3" s="10"/>
      <c r="D3" s="10"/>
      <c r="E3" s="11"/>
      <c r="F3" s="10"/>
      <c r="G3" s="10"/>
      <c r="H3" s="10"/>
      <c r="I3" s="10"/>
      <c r="J3" s="12"/>
      <c r="K3" s="10"/>
    </row>
    <row r="4" spans="1:12" ht="42" customHeight="1">
      <c r="A4" s="10"/>
      <c r="B4" s="52" t="s">
        <v>126</v>
      </c>
      <c r="C4" s="52"/>
      <c r="D4" s="52"/>
      <c r="E4" s="52"/>
      <c r="F4" s="52"/>
      <c r="G4" s="52"/>
      <c r="H4" s="52"/>
      <c r="I4" s="52"/>
      <c r="J4" s="52"/>
      <c r="K4" s="53"/>
    </row>
    <row r="5" spans="1:12" ht="30.75" customHeight="1">
      <c r="A5" s="39" t="s">
        <v>17</v>
      </c>
      <c r="B5" s="54" t="s">
        <v>5</v>
      </c>
      <c r="C5" s="55"/>
      <c r="D5" s="55"/>
      <c r="E5" s="55"/>
      <c r="F5" s="55"/>
      <c r="G5" s="55"/>
      <c r="H5" s="55"/>
      <c r="I5" s="56"/>
      <c r="J5" s="42" t="s">
        <v>75</v>
      </c>
      <c r="K5" s="49" t="s">
        <v>100</v>
      </c>
      <c r="L5" s="46" t="s">
        <v>101</v>
      </c>
    </row>
    <row r="6" spans="1:12" ht="66" customHeight="1">
      <c r="A6" s="40"/>
      <c r="B6" s="57" t="s">
        <v>74</v>
      </c>
      <c r="C6" s="59" t="s">
        <v>6</v>
      </c>
      <c r="D6" s="59"/>
      <c r="E6" s="59"/>
      <c r="F6" s="59"/>
      <c r="G6" s="59"/>
      <c r="H6" s="59" t="s">
        <v>7</v>
      </c>
      <c r="I6" s="59"/>
      <c r="J6" s="43"/>
      <c r="K6" s="50"/>
      <c r="L6" s="47"/>
    </row>
    <row r="7" spans="1:12" ht="195.75">
      <c r="A7" s="41"/>
      <c r="B7" s="58"/>
      <c r="C7" s="4" t="s">
        <v>67</v>
      </c>
      <c r="D7" s="4" t="s">
        <v>68</v>
      </c>
      <c r="E7" s="4" t="s">
        <v>69</v>
      </c>
      <c r="F7" s="4" t="s">
        <v>70</v>
      </c>
      <c r="G7" s="4" t="s">
        <v>71</v>
      </c>
      <c r="H7" s="18" t="s">
        <v>72</v>
      </c>
      <c r="I7" s="4" t="s">
        <v>73</v>
      </c>
      <c r="J7" s="44"/>
      <c r="K7" s="51"/>
      <c r="L7" s="48"/>
    </row>
    <row r="8" spans="1:12">
      <c r="A8" s="5"/>
      <c r="B8" s="5">
        <v>1</v>
      </c>
      <c r="C8" s="5">
        <v>2</v>
      </c>
      <c r="D8" s="5">
        <v>3</v>
      </c>
      <c r="E8" s="5">
        <v>4</v>
      </c>
      <c r="F8" s="5">
        <v>5</v>
      </c>
      <c r="G8" s="5">
        <v>6</v>
      </c>
      <c r="H8" s="5">
        <v>7</v>
      </c>
      <c r="I8" s="5">
        <v>8</v>
      </c>
      <c r="J8" s="6">
        <v>9</v>
      </c>
      <c r="K8" s="7">
        <v>10</v>
      </c>
      <c r="L8" s="17"/>
    </row>
    <row r="9" spans="1:12" ht="50.25" customHeight="1">
      <c r="A9" s="8">
        <v>1</v>
      </c>
      <c r="B9" s="9" t="s">
        <v>1</v>
      </c>
      <c r="C9" s="9" t="s">
        <v>13</v>
      </c>
      <c r="D9" s="9" t="s">
        <v>4</v>
      </c>
      <c r="E9" s="9" t="s">
        <v>2</v>
      </c>
      <c r="F9" s="9" t="s">
        <v>1</v>
      </c>
      <c r="G9" s="9" t="s">
        <v>2</v>
      </c>
      <c r="H9" s="9" t="s">
        <v>3</v>
      </c>
      <c r="I9" s="9" t="s">
        <v>1</v>
      </c>
      <c r="J9" s="13" t="s">
        <v>18</v>
      </c>
      <c r="K9" s="20">
        <f>K10+K38+K64</f>
        <v>735816.66463000001</v>
      </c>
      <c r="L9" s="20">
        <f>L10+L38+L64</f>
        <v>488985.03232000011</v>
      </c>
    </row>
    <row r="10" spans="1:12" ht="47.25">
      <c r="A10" s="23">
        <f>A9+1</f>
        <v>2</v>
      </c>
      <c r="B10" s="24" t="s">
        <v>1</v>
      </c>
      <c r="C10" s="24" t="s">
        <v>13</v>
      </c>
      <c r="D10" s="24" t="s">
        <v>4</v>
      </c>
      <c r="E10" s="24" t="s">
        <v>14</v>
      </c>
      <c r="F10" s="24" t="s">
        <v>1</v>
      </c>
      <c r="G10" s="24" t="s">
        <v>2</v>
      </c>
      <c r="H10" s="24" t="s">
        <v>3</v>
      </c>
      <c r="I10" s="24" t="s">
        <v>9</v>
      </c>
      <c r="J10" s="13" t="s">
        <v>0</v>
      </c>
      <c r="K10" s="20">
        <f>K11+K13+K15+K17+K23+K25+K19+K21</f>
        <v>310530.36462999997</v>
      </c>
      <c r="L10" s="20">
        <f>L11+L13+L15+L17+L23+L25+L19+L21</f>
        <v>66624.232319999996</v>
      </c>
    </row>
    <row r="11" spans="1:12" ht="150">
      <c r="A11" s="25">
        <f t="shared" ref="A11:A65" si="0">A10+1</f>
        <v>3</v>
      </c>
      <c r="B11" s="26" t="s">
        <v>1</v>
      </c>
      <c r="C11" s="26">
        <v>2</v>
      </c>
      <c r="D11" s="24" t="s">
        <v>4</v>
      </c>
      <c r="E11" s="26">
        <v>20</v>
      </c>
      <c r="F11" s="26">
        <v>299</v>
      </c>
      <c r="G11" s="24" t="s">
        <v>2</v>
      </c>
      <c r="H11" s="26" t="s">
        <v>3</v>
      </c>
      <c r="I11" s="26">
        <v>150</v>
      </c>
      <c r="J11" s="30" t="s">
        <v>92</v>
      </c>
      <c r="K11" s="21">
        <f>K12</f>
        <v>163032.9</v>
      </c>
      <c r="L11" s="22">
        <f>L12</f>
        <v>0</v>
      </c>
    </row>
    <row r="12" spans="1:12" ht="188.25" customHeight="1">
      <c r="A12" s="25">
        <f t="shared" si="0"/>
        <v>4</v>
      </c>
      <c r="B12" s="26">
        <v>991</v>
      </c>
      <c r="C12" s="26">
        <v>2</v>
      </c>
      <c r="D12" s="26" t="s">
        <v>4</v>
      </c>
      <c r="E12" s="26">
        <v>20</v>
      </c>
      <c r="F12" s="26">
        <v>299</v>
      </c>
      <c r="G12" s="24" t="s">
        <v>8</v>
      </c>
      <c r="H12" s="26" t="s">
        <v>3</v>
      </c>
      <c r="I12" s="26">
        <v>150</v>
      </c>
      <c r="J12" s="14" t="s">
        <v>109</v>
      </c>
      <c r="K12" s="21">
        <v>163032.9</v>
      </c>
      <c r="L12" s="22">
        <v>0</v>
      </c>
    </row>
    <row r="13" spans="1:12" ht="122.25" customHeight="1">
      <c r="A13" s="25">
        <f t="shared" si="0"/>
        <v>5</v>
      </c>
      <c r="B13" s="26" t="s">
        <v>1</v>
      </c>
      <c r="C13" s="26">
        <v>2</v>
      </c>
      <c r="D13" s="24" t="s">
        <v>4</v>
      </c>
      <c r="E13" s="26">
        <v>20</v>
      </c>
      <c r="F13" s="26">
        <v>302</v>
      </c>
      <c r="G13" s="24" t="s">
        <v>2</v>
      </c>
      <c r="H13" s="26" t="s">
        <v>3</v>
      </c>
      <c r="I13" s="26">
        <v>150</v>
      </c>
      <c r="J13" s="30" t="s">
        <v>93</v>
      </c>
      <c r="K13" s="21">
        <f>K14</f>
        <v>75783</v>
      </c>
      <c r="L13" s="22">
        <f>L14</f>
        <v>0</v>
      </c>
    </row>
    <row r="14" spans="1:12" ht="126.75" customHeight="1">
      <c r="A14" s="25">
        <f t="shared" si="0"/>
        <v>6</v>
      </c>
      <c r="B14" s="26">
        <v>991</v>
      </c>
      <c r="C14" s="26">
        <v>2</v>
      </c>
      <c r="D14" s="26" t="s">
        <v>4</v>
      </c>
      <c r="E14" s="26">
        <v>20</v>
      </c>
      <c r="F14" s="26">
        <v>302</v>
      </c>
      <c r="G14" s="24" t="s">
        <v>8</v>
      </c>
      <c r="H14" s="26" t="s">
        <v>3</v>
      </c>
      <c r="I14" s="26">
        <v>150</v>
      </c>
      <c r="J14" s="14" t="s">
        <v>110</v>
      </c>
      <c r="K14" s="21">
        <f>74647.34932+1135.65068</f>
        <v>75783</v>
      </c>
      <c r="L14" s="22">
        <v>0</v>
      </c>
    </row>
    <row r="15" spans="1:12" ht="87.75" customHeight="1">
      <c r="A15" s="25">
        <f t="shared" si="0"/>
        <v>7</v>
      </c>
      <c r="B15" s="24" t="s">
        <v>1</v>
      </c>
      <c r="C15" s="24" t="s">
        <v>13</v>
      </c>
      <c r="D15" s="24" t="s">
        <v>4</v>
      </c>
      <c r="E15" s="24" t="s">
        <v>12</v>
      </c>
      <c r="F15" s="24" t="s">
        <v>98</v>
      </c>
      <c r="G15" s="24" t="s">
        <v>2</v>
      </c>
      <c r="H15" s="24" t="s">
        <v>3</v>
      </c>
      <c r="I15" s="24" t="s">
        <v>9</v>
      </c>
      <c r="J15" s="27" t="s">
        <v>102</v>
      </c>
      <c r="K15" s="21">
        <f>K16</f>
        <v>3861.6876000000002</v>
      </c>
      <c r="L15" s="22">
        <f>L16</f>
        <v>1896.4617000000001</v>
      </c>
    </row>
    <row r="16" spans="1:12" ht="103.5" customHeight="1">
      <c r="A16" s="25">
        <f t="shared" si="0"/>
        <v>8</v>
      </c>
      <c r="B16" s="24" t="s">
        <v>15</v>
      </c>
      <c r="C16" s="24" t="s">
        <v>13</v>
      </c>
      <c r="D16" s="24" t="s">
        <v>4</v>
      </c>
      <c r="E16" s="24" t="s">
        <v>12</v>
      </c>
      <c r="F16" s="24" t="s">
        <v>98</v>
      </c>
      <c r="G16" s="24" t="s">
        <v>8</v>
      </c>
      <c r="H16" s="24" t="s">
        <v>3</v>
      </c>
      <c r="I16" s="24" t="s">
        <v>9</v>
      </c>
      <c r="J16" s="31" t="s">
        <v>108</v>
      </c>
      <c r="K16" s="21">
        <v>3861.6876000000002</v>
      </c>
      <c r="L16" s="22">
        <v>1896.4617000000001</v>
      </c>
    </row>
    <row r="17" spans="1:12" ht="66" customHeight="1">
      <c r="A17" s="25">
        <f t="shared" si="0"/>
        <v>9</v>
      </c>
      <c r="B17" s="24" t="s">
        <v>1</v>
      </c>
      <c r="C17" s="24" t="s">
        <v>13</v>
      </c>
      <c r="D17" s="24" t="s">
        <v>4</v>
      </c>
      <c r="E17" s="24" t="s">
        <v>12</v>
      </c>
      <c r="F17" s="24" t="s">
        <v>99</v>
      </c>
      <c r="G17" s="24" t="s">
        <v>2</v>
      </c>
      <c r="H17" s="24" t="s">
        <v>3</v>
      </c>
      <c r="I17" s="24" t="s">
        <v>9</v>
      </c>
      <c r="J17" s="32" t="s">
        <v>107</v>
      </c>
      <c r="K17" s="21">
        <f>K18</f>
        <v>294</v>
      </c>
      <c r="L17" s="22">
        <f>L18</f>
        <v>0</v>
      </c>
    </row>
    <row r="18" spans="1:12" ht="75" customHeight="1">
      <c r="A18" s="25">
        <f t="shared" si="0"/>
        <v>10</v>
      </c>
      <c r="B18" s="24" t="s">
        <v>15</v>
      </c>
      <c r="C18" s="24" t="s">
        <v>13</v>
      </c>
      <c r="D18" s="24" t="s">
        <v>4</v>
      </c>
      <c r="E18" s="24" t="s">
        <v>12</v>
      </c>
      <c r="F18" s="24" t="s">
        <v>99</v>
      </c>
      <c r="G18" s="24" t="s">
        <v>8</v>
      </c>
      <c r="H18" s="24" t="s">
        <v>3</v>
      </c>
      <c r="I18" s="24" t="s">
        <v>9</v>
      </c>
      <c r="J18" s="14" t="s">
        <v>107</v>
      </c>
      <c r="K18" s="21">
        <v>294</v>
      </c>
      <c r="L18" s="22">
        <v>0</v>
      </c>
    </row>
    <row r="19" spans="1:12" ht="58.5" customHeight="1">
      <c r="A19" s="25">
        <f t="shared" si="0"/>
        <v>11</v>
      </c>
      <c r="B19" s="24" t="s">
        <v>1</v>
      </c>
      <c r="C19" s="24" t="s">
        <v>13</v>
      </c>
      <c r="D19" s="24" t="s">
        <v>4</v>
      </c>
      <c r="E19" s="24" t="s">
        <v>12</v>
      </c>
      <c r="F19" s="24" t="s">
        <v>112</v>
      </c>
      <c r="G19" s="24" t="s">
        <v>2</v>
      </c>
      <c r="H19" s="24" t="s">
        <v>3</v>
      </c>
      <c r="I19" s="24" t="s">
        <v>9</v>
      </c>
      <c r="J19" s="29" t="s">
        <v>113</v>
      </c>
      <c r="K19" s="21">
        <f>K20</f>
        <v>83.36399999999999</v>
      </c>
      <c r="L19" s="21">
        <f>L20</f>
        <v>950.72</v>
      </c>
    </row>
    <row r="20" spans="1:12" ht="75" customHeight="1">
      <c r="A20" s="25">
        <f t="shared" si="0"/>
        <v>12</v>
      </c>
      <c r="B20" s="24" t="s">
        <v>15</v>
      </c>
      <c r="C20" s="24" t="s">
        <v>13</v>
      </c>
      <c r="D20" s="24" t="s">
        <v>4</v>
      </c>
      <c r="E20" s="24" t="s">
        <v>12</v>
      </c>
      <c r="F20" s="24" t="s">
        <v>112</v>
      </c>
      <c r="G20" s="24" t="s">
        <v>8</v>
      </c>
      <c r="H20" s="24" t="s">
        <v>3</v>
      </c>
      <c r="I20" s="24" t="s">
        <v>9</v>
      </c>
      <c r="J20" s="14" t="s">
        <v>114</v>
      </c>
      <c r="K20" s="21">
        <f>87.755-4.391</f>
        <v>83.36399999999999</v>
      </c>
      <c r="L20" s="21">
        <f>1000.758-50.038</f>
        <v>950.72</v>
      </c>
    </row>
    <row r="21" spans="1:12" ht="46.5" customHeight="1">
      <c r="A21" s="25">
        <f t="shared" si="0"/>
        <v>13</v>
      </c>
      <c r="B21" s="24" t="s">
        <v>1</v>
      </c>
      <c r="C21" s="24" t="s">
        <v>13</v>
      </c>
      <c r="D21" s="24" t="s">
        <v>4</v>
      </c>
      <c r="E21" s="24" t="s">
        <v>12</v>
      </c>
      <c r="F21" s="24" t="s">
        <v>115</v>
      </c>
      <c r="G21" s="24" t="s">
        <v>2</v>
      </c>
      <c r="H21" s="24" t="s">
        <v>3</v>
      </c>
      <c r="I21" s="24" t="s">
        <v>9</v>
      </c>
      <c r="J21" s="33" t="s">
        <v>116</v>
      </c>
      <c r="K21" s="21">
        <f>K22</f>
        <v>4795.3763799999997</v>
      </c>
      <c r="L21" s="21">
        <f>L22</f>
        <v>4751.1313200000004</v>
      </c>
    </row>
    <row r="22" spans="1:12" ht="43.5" customHeight="1">
      <c r="A22" s="25">
        <f t="shared" si="0"/>
        <v>14</v>
      </c>
      <c r="B22" s="24" t="s">
        <v>15</v>
      </c>
      <c r="C22" s="24" t="s">
        <v>13</v>
      </c>
      <c r="D22" s="24" t="s">
        <v>4</v>
      </c>
      <c r="E22" s="24" t="s">
        <v>12</v>
      </c>
      <c r="F22" s="24" t="s">
        <v>115</v>
      </c>
      <c r="G22" s="24" t="s">
        <v>8</v>
      </c>
      <c r="H22" s="24" t="s">
        <v>3</v>
      </c>
      <c r="I22" s="24" t="s">
        <v>9</v>
      </c>
      <c r="J22" s="29" t="s">
        <v>117</v>
      </c>
      <c r="K22" s="21">
        <f>1086.01941+3709.35697</f>
        <v>4795.3763799999997</v>
      </c>
      <c r="L22" s="21">
        <f>1035.8149+3715.31642</f>
        <v>4751.1313200000004</v>
      </c>
    </row>
    <row r="23" spans="1:12" ht="75">
      <c r="A23" s="25">
        <f t="shared" si="0"/>
        <v>15</v>
      </c>
      <c r="B23" s="24" t="s">
        <v>1</v>
      </c>
      <c r="C23" s="24" t="s">
        <v>13</v>
      </c>
      <c r="D23" s="24" t="s">
        <v>4</v>
      </c>
      <c r="E23" s="24" t="s">
        <v>12</v>
      </c>
      <c r="F23" s="24" t="s">
        <v>94</v>
      </c>
      <c r="G23" s="24" t="s">
        <v>2</v>
      </c>
      <c r="H23" s="24" t="s">
        <v>3</v>
      </c>
      <c r="I23" s="24" t="s">
        <v>9</v>
      </c>
      <c r="J23" s="15" t="s">
        <v>95</v>
      </c>
      <c r="K23" s="21">
        <f>K24</f>
        <v>19500</v>
      </c>
      <c r="L23" s="22">
        <f>L24</f>
        <v>20330.7</v>
      </c>
    </row>
    <row r="24" spans="1:12" ht="75">
      <c r="A24" s="25">
        <f t="shared" si="0"/>
        <v>16</v>
      </c>
      <c r="B24" s="24" t="s">
        <v>15</v>
      </c>
      <c r="C24" s="24" t="s">
        <v>13</v>
      </c>
      <c r="D24" s="24" t="s">
        <v>4</v>
      </c>
      <c r="E24" s="24" t="s">
        <v>12</v>
      </c>
      <c r="F24" s="24" t="s">
        <v>94</v>
      </c>
      <c r="G24" s="24" t="s">
        <v>8</v>
      </c>
      <c r="H24" s="24" t="s">
        <v>3</v>
      </c>
      <c r="I24" s="24" t="s">
        <v>9</v>
      </c>
      <c r="J24" s="28" t="s">
        <v>111</v>
      </c>
      <c r="K24" s="21">
        <v>19500</v>
      </c>
      <c r="L24" s="22">
        <v>20330.7</v>
      </c>
    </row>
    <row r="25" spans="1:12" ht="21.75" customHeight="1">
      <c r="A25" s="25">
        <f t="shared" si="0"/>
        <v>17</v>
      </c>
      <c r="B25" s="24" t="s">
        <v>1</v>
      </c>
      <c r="C25" s="24" t="s">
        <v>13</v>
      </c>
      <c r="D25" s="24" t="s">
        <v>4</v>
      </c>
      <c r="E25" s="24" t="s">
        <v>19</v>
      </c>
      <c r="F25" s="24" t="s">
        <v>20</v>
      </c>
      <c r="G25" s="24" t="s">
        <v>2</v>
      </c>
      <c r="H25" s="24" t="s">
        <v>3</v>
      </c>
      <c r="I25" s="24" t="s">
        <v>9</v>
      </c>
      <c r="J25" s="15" t="s">
        <v>21</v>
      </c>
      <c r="K25" s="21">
        <f t="shared" ref="K25:L25" si="1">K26</f>
        <v>43180.036650000002</v>
      </c>
      <c r="L25" s="22">
        <f t="shared" si="1"/>
        <v>38695.219299999997</v>
      </c>
    </row>
    <row r="26" spans="1:12" ht="32.25" customHeight="1">
      <c r="A26" s="25">
        <f t="shared" si="0"/>
        <v>18</v>
      </c>
      <c r="B26" s="24" t="s">
        <v>1</v>
      </c>
      <c r="C26" s="24" t="s">
        <v>13</v>
      </c>
      <c r="D26" s="24" t="s">
        <v>4</v>
      </c>
      <c r="E26" s="24" t="s">
        <v>19</v>
      </c>
      <c r="F26" s="24" t="s">
        <v>20</v>
      </c>
      <c r="G26" s="24" t="s">
        <v>8</v>
      </c>
      <c r="H26" s="24" t="s">
        <v>3</v>
      </c>
      <c r="I26" s="24" t="s">
        <v>9</v>
      </c>
      <c r="J26" s="15" t="s">
        <v>22</v>
      </c>
      <c r="K26" s="21">
        <f>SUM(K27:K37)</f>
        <v>43180.036650000002</v>
      </c>
      <c r="L26" s="22">
        <f>SUM(L27:L37)</f>
        <v>38695.219299999997</v>
      </c>
    </row>
    <row r="27" spans="1:12" ht="166.5" customHeight="1">
      <c r="A27" s="25">
        <f t="shared" si="0"/>
        <v>19</v>
      </c>
      <c r="B27" s="24" t="s">
        <v>15</v>
      </c>
      <c r="C27" s="24" t="s">
        <v>13</v>
      </c>
      <c r="D27" s="24" t="s">
        <v>4</v>
      </c>
      <c r="E27" s="24" t="s">
        <v>19</v>
      </c>
      <c r="F27" s="24" t="s">
        <v>20</v>
      </c>
      <c r="G27" s="24" t="s">
        <v>8</v>
      </c>
      <c r="H27" s="24" t="s">
        <v>97</v>
      </c>
      <c r="I27" s="24" t="s">
        <v>9</v>
      </c>
      <c r="J27" s="14" t="s">
        <v>96</v>
      </c>
      <c r="K27" s="21">
        <v>330.3</v>
      </c>
      <c r="L27" s="22">
        <v>330.3</v>
      </c>
    </row>
    <row r="28" spans="1:12" ht="172.5" customHeight="1">
      <c r="A28" s="25">
        <f t="shared" si="0"/>
        <v>20</v>
      </c>
      <c r="B28" s="24" t="s">
        <v>15</v>
      </c>
      <c r="C28" s="24" t="s">
        <v>13</v>
      </c>
      <c r="D28" s="24" t="s">
        <v>4</v>
      </c>
      <c r="E28" s="24" t="s">
        <v>19</v>
      </c>
      <c r="F28" s="24" t="s">
        <v>20</v>
      </c>
      <c r="G28" s="24" t="s">
        <v>8</v>
      </c>
      <c r="H28" s="24" t="s">
        <v>65</v>
      </c>
      <c r="I28" s="24" t="s">
        <v>9</v>
      </c>
      <c r="J28" s="14" t="s">
        <v>66</v>
      </c>
      <c r="K28" s="21">
        <v>977.12564999999995</v>
      </c>
      <c r="L28" s="22">
        <v>1017.9083000000001</v>
      </c>
    </row>
    <row r="29" spans="1:12" ht="142.5" customHeight="1">
      <c r="A29" s="25">
        <f t="shared" si="0"/>
        <v>21</v>
      </c>
      <c r="B29" s="24" t="s">
        <v>15</v>
      </c>
      <c r="C29" s="24" t="s">
        <v>13</v>
      </c>
      <c r="D29" s="24" t="s">
        <v>4</v>
      </c>
      <c r="E29" s="24" t="s">
        <v>19</v>
      </c>
      <c r="F29" s="24" t="s">
        <v>20</v>
      </c>
      <c r="G29" s="24" t="s">
        <v>8</v>
      </c>
      <c r="H29" s="24" t="s">
        <v>23</v>
      </c>
      <c r="I29" s="24" t="s">
        <v>9</v>
      </c>
      <c r="J29" s="14" t="s">
        <v>76</v>
      </c>
      <c r="K29" s="21">
        <v>315.61099999999999</v>
      </c>
      <c r="L29" s="22">
        <v>315.61099999999999</v>
      </c>
    </row>
    <row r="30" spans="1:12" ht="171" customHeight="1">
      <c r="A30" s="25">
        <f t="shared" si="0"/>
        <v>22</v>
      </c>
      <c r="B30" s="24" t="s">
        <v>15</v>
      </c>
      <c r="C30" s="24" t="s">
        <v>13</v>
      </c>
      <c r="D30" s="24" t="s">
        <v>4</v>
      </c>
      <c r="E30" s="24" t="s">
        <v>19</v>
      </c>
      <c r="F30" s="24" t="s">
        <v>20</v>
      </c>
      <c r="G30" s="24" t="s">
        <v>8</v>
      </c>
      <c r="H30" s="24" t="s">
        <v>24</v>
      </c>
      <c r="I30" s="24" t="s">
        <v>9</v>
      </c>
      <c r="J30" s="14" t="s">
        <v>77</v>
      </c>
      <c r="K30" s="21">
        <v>9</v>
      </c>
      <c r="L30" s="22">
        <v>9</v>
      </c>
    </row>
    <row r="31" spans="1:12" ht="132.75" customHeight="1">
      <c r="A31" s="25"/>
      <c r="B31" s="24" t="s">
        <v>15</v>
      </c>
      <c r="C31" s="24" t="s">
        <v>13</v>
      </c>
      <c r="D31" s="24" t="s">
        <v>4</v>
      </c>
      <c r="E31" s="24" t="s">
        <v>19</v>
      </c>
      <c r="F31" s="24" t="s">
        <v>20</v>
      </c>
      <c r="G31" s="24" t="s">
        <v>8</v>
      </c>
      <c r="H31" s="24" t="s">
        <v>124</v>
      </c>
      <c r="I31" s="24" t="s">
        <v>9</v>
      </c>
      <c r="J31" s="14" t="s">
        <v>125</v>
      </c>
      <c r="K31" s="21">
        <v>5500</v>
      </c>
      <c r="L31" s="22">
        <v>0</v>
      </c>
    </row>
    <row r="32" spans="1:12" ht="110.25" customHeight="1">
      <c r="A32" s="25">
        <f>A30+1</f>
        <v>23</v>
      </c>
      <c r="B32" s="24" t="s">
        <v>15</v>
      </c>
      <c r="C32" s="24" t="s">
        <v>13</v>
      </c>
      <c r="D32" s="24" t="s">
        <v>4</v>
      </c>
      <c r="E32" s="24" t="s">
        <v>19</v>
      </c>
      <c r="F32" s="24" t="s">
        <v>20</v>
      </c>
      <c r="G32" s="24" t="s">
        <v>8</v>
      </c>
      <c r="H32" s="24" t="s">
        <v>25</v>
      </c>
      <c r="I32" s="24" t="s">
        <v>9</v>
      </c>
      <c r="J32" s="14" t="s">
        <v>56</v>
      </c>
      <c r="K32" s="21">
        <v>810.5</v>
      </c>
      <c r="L32" s="22">
        <v>810.5</v>
      </c>
    </row>
    <row r="33" spans="1:12" ht="143.25" customHeight="1">
      <c r="A33" s="25">
        <f t="shared" si="0"/>
        <v>24</v>
      </c>
      <c r="B33" s="24" t="s">
        <v>15</v>
      </c>
      <c r="C33" s="24" t="s">
        <v>13</v>
      </c>
      <c r="D33" s="24" t="s">
        <v>4</v>
      </c>
      <c r="E33" s="24" t="s">
        <v>19</v>
      </c>
      <c r="F33" s="24" t="s">
        <v>20</v>
      </c>
      <c r="G33" s="24" t="s">
        <v>8</v>
      </c>
      <c r="H33" s="24" t="s">
        <v>57</v>
      </c>
      <c r="I33" s="24" t="s">
        <v>9</v>
      </c>
      <c r="J33" s="14" t="s">
        <v>58</v>
      </c>
      <c r="K33" s="21">
        <v>84.3</v>
      </c>
      <c r="L33" s="22">
        <v>84.3</v>
      </c>
    </row>
    <row r="34" spans="1:12" ht="123.75" customHeight="1">
      <c r="A34" s="25">
        <f t="shared" si="0"/>
        <v>25</v>
      </c>
      <c r="B34" s="24" t="s">
        <v>15</v>
      </c>
      <c r="C34" s="24" t="s">
        <v>13</v>
      </c>
      <c r="D34" s="24" t="s">
        <v>4</v>
      </c>
      <c r="E34" s="24" t="s">
        <v>19</v>
      </c>
      <c r="F34" s="24" t="s">
        <v>20</v>
      </c>
      <c r="G34" s="24" t="s">
        <v>8</v>
      </c>
      <c r="H34" s="24" t="s">
        <v>26</v>
      </c>
      <c r="I34" s="24" t="s">
        <v>9</v>
      </c>
      <c r="J34" s="14" t="s">
        <v>78</v>
      </c>
      <c r="K34" s="21">
        <v>19734.5</v>
      </c>
      <c r="L34" s="22">
        <v>20523.900000000001</v>
      </c>
    </row>
    <row r="35" spans="1:12" ht="127.5" customHeight="1">
      <c r="A35" s="25">
        <f t="shared" si="0"/>
        <v>26</v>
      </c>
      <c r="B35" s="24" t="s">
        <v>15</v>
      </c>
      <c r="C35" s="24" t="s">
        <v>13</v>
      </c>
      <c r="D35" s="24" t="s">
        <v>4</v>
      </c>
      <c r="E35" s="24" t="s">
        <v>19</v>
      </c>
      <c r="F35" s="24" t="s">
        <v>20</v>
      </c>
      <c r="G35" s="24" t="s">
        <v>8</v>
      </c>
      <c r="H35" s="24" t="s">
        <v>27</v>
      </c>
      <c r="I35" s="24" t="s">
        <v>9</v>
      </c>
      <c r="J35" s="14" t="s">
        <v>59</v>
      </c>
      <c r="K35" s="21">
        <v>13699.7</v>
      </c>
      <c r="L35" s="22">
        <v>13699.7</v>
      </c>
    </row>
    <row r="36" spans="1:12" ht="168" customHeight="1">
      <c r="A36" s="25">
        <f t="shared" si="0"/>
        <v>27</v>
      </c>
      <c r="B36" s="24" t="s">
        <v>15</v>
      </c>
      <c r="C36" s="24" t="s">
        <v>13</v>
      </c>
      <c r="D36" s="24" t="s">
        <v>4</v>
      </c>
      <c r="E36" s="24" t="s">
        <v>19</v>
      </c>
      <c r="F36" s="24" t="s">
        <v>20</v>
      </c>
      <c r="G36" s="24" t="s">
        <v>8</v>
      </c>
      <c r="H36" s="24" t="s">
        <v>28</v>
      </c>
      <c r="I36" s="24" t="s">
        <v>9</v>
      </c>
      <c r="J36" s="14" t="s">
        <v>60</v>
      </c>
      <c r="K36" s="21">
        <v>424</v>
      </c>
      <c r="L36" s="22">
        <v>424</v>
      </c>
    </row>
    <row r="37" spans="1:12" ht="136.5" customHeight="1">
      <c r="A37" s="25">
        <f t="shared" si="0"/>
        <v>28</v>
      </c>
      <c r="B37" s="24" t="s">
        <v>15</v>
      </c>
      <c r="C37" s="24" t="s">
        <v>13</v>
      </c>
      <c r="D37" s="24" t="s">
        <v>4</v>
      </c>
      <c r="E37" s="24" t="s">
        <v>19</v>
      </c>
      <c r="F37" s="24" t="s">
        <v>20</v>
      </c>
      <c r="G37" s="24" t="s">
        <v>8</v>
      </c>
      <c r="H37" s="24" t="s">
        <v>29</v>
      </c>
      <c r="I37" s="24" t="s">
        <v>9</v>
      </c>
      <c r="J37" s="14" t="s">
        <v>79</v>
      </c>
      <c r="K37" s="21">
        <v>1295</v>
      </c>
      <c r="L37" s="22">
        <v>1480</v>
      </c>
    </row>
    <row r="38" spans="1:12" ht="31.5">
      <c r="A38" s="25">
        <f t="shared" si="0"/>
        <v>29</v>
      </c>
      <c r="B38" s="24" t="s">
        <v>1</v>
      </c>
      <c r="C38" s="24" t="s">
        <v>13</v>
      </c>
      <c r="D38" s="24" t="s">
        <v>4</v>
      </c>
      <c r="E38" s="24" t="s">
        <v>16</v>
      </c>
      <c r="F38" s="24" t="s">
        <v>1</v>
      </c>
      <c r="G38" s="24" t="s">
        <v>2</v>
      </c>
      <c r="H38" s="24" t="s">
        <v>3</v>
      </c>
      <c r="I38" s="24" t="s">
        <v>9</v>
      </c>
      <c r="J38" s="13" t="s">
        <v>30</v>
      </c>
      <c r="K38" s="19">
        <f>K39+K56+K58+K60+K62</f>
        <v>407037.60000000015</v>
      </c>
      <c r="L38" s="20">
        <f>L39+L56+L58+L60+L62</f>
        <v>404112.10000000009</v>
      </c>
    </row>
    <row r="39" spans="1:12" ht="45">
      <c r="A39" s="25">
        <f t="shared" si="0"/>
        <v>30</v>
      </c>
      <c r="B39" s="24" t="s">
        <v>1</v>
      </c>
      <c r="C39" s="24" t="s">
        <v>13</v>
      </c>
      <c r="D39" s="24" t="s">
        <v>4</v>
      </c>
      <c r="E39" s="24" t="s">
        <v>16</v>
      </c>
      <c r="F39" s="24" t="s">
        <v>11</v>
      </c>
      <c r="G39" s="24" t="s">
        <v>2</v>
      </c>
      <c r="H39" s="24" t="s">
        <v>3</v>
      </c>
      <c r="I39" s="24" t="s">
        <v>9</v>
      </c>
      <c r="J39" s="15" t="s">
        <v>31</v>
      </c>
      <c r="K39" s="21">
        <f t="shared" ref="K39:L39" si="2">K40</f>
        <v>394406.40000000008</v>
      </c>
      <c r="L39" s="22">
        <f t="shared" si="2"/>
        <v>394406.40000000008</v>
      </c>
    </row>
    <row r="40" spans="1:12" ht="50.25" customHeight="1">
      <c r="A40" s="25">
        <f t="shared" si="0"/>
        <v>31</v>
      </c>
      <c r="B40" s="24" t="s">
        <v>1</v>
      </c>
      <c r="C40" s="24" t="s">
        <v>13</v>
      </c>
      <c r="D40" s="24" t="s">
        <v>4</v>
      </c>
      <c r="E40" s="24" t="s">
        <v>16</v>
      </c>
      <c r="F40" s="24" t="s">
        <v>11</v>
      </c>
      <c r="G40" s="24" t="s">
        <v>8</v>
      </c>
      <c r="H40" s="24" t="s">
        <v>3</v>
      </c>
      <c r="I40" s="24" t="s">
        <v>9</v>
      </c>
      <c r="J40" s="15" t="s">
        <v>32</v>
      </c>
      <c r="K40" s="21">
        <f>SUM(K41:K55)</f>
        <v>394406.40000000008</v>
      </c>
      <c r="L40" s="22">
        <f>SUM(L41:L55)</f>
        <v>394406.40000000008</v>
      </c>
    </row>
    <row r="41" spans="1:12" ht="172.5" customHeight="1">
      <c r="A41" s="25">
        <f t="shared" si="0"/>
        <v>32</v>
      </c>
      <c r="B41" s="24" t="s">
        <v>15</v>
      </c>
      <c r="C41" s="24" t="s">
        <v>13</v>
      </c>
      <c r="D41" s="24" t="s">
        <v>4</v>
      </c>
      <c r="E41" s="24" t="s">
        <v>16</v>
      </c>
      <c r="F41" s="24" t="s">
        <v>11</v>
      </c>
      <c r="G41" s="24" t="s">
        <v>8</v>
      </c>
      <c r="H41" s="24" t="s">
        <v>64</v>
      </c>
      <c r="I41" s="24" t="s">
        <v>9</v>
      </c>
      <c r="J41" s="14" t="s">
        <v>80</v>
      </c>
      <c r="K41" s="21">
        <f>620.5+111.8</f>
        <v>732.3</v>
      </c>
      <c r="L41" s="22">
        <f>620.5+111.8</f>
        <v>732.3</v>
      </c>
    </row>
    <row r="42" spans="1:12" ht="305.25" customHeight="1">
      <c r="A42" s="25">
        <f t="shared" si="0"/>
        <v>33</v>
      </c>
      <c r="B42" s="24" t="s">
        <v>15</v>
      </c>
      <c r="C42" s="24" t="s">
        <v>13</v>
      </c>
      <c r="D42" s="24" t="s">
        <v>4</v>
      </c>
      <c r="E42" s="24" t="s">
        <v>16</v>
      </c>
      <c r="F42" s="24" t="s">
        <v>11</v>
      </c>
      <c r="G42" s="24" t="s">
        <v>8</v>
      </c>
      <c r="H42" s="24" t="s">
        <v>33</v>
      </c>
      <c r="I42" s="24" t="s">
        <v>9</v>
      </c>
      <c r="J42" s="14" t="s">
        <v>81</v>
      </c>
      <c r="K42" s="21">
        <f>47844.2+3023.5</f>
        <v>50867.7</v>
      </c>
      <c r="L42" s="22">
        <f>47844.2+3023.5</f>
        <v>50867.7</v>
      </c>
    </row>
    <row r="43" spans="1:12" ht="322.5" customHeight="1">
      <c r="A43" s="25">
        <f t="shared" si="0"/>
        <v>34</v>
      </c>
      <c r="B43" s="24" t="s">
        <v>15</v>
      </c>
      <c r="C43" s="24" t="s">
        <v>13</v>
      </c>
      <c r="D43" s="24" t="s">
        <v>4</v>
      </c>
      <c r="E43" s="24" t="s">
        <v>16</v>
      </c>
      <c r="F43" s="24" t="s">
        <v>11</v>
      </c>
      <c r="G43" s="24" t="s">
        <v>8</v>
      </c>
      <c r="H43" s="24" t="s">
        <v>34</v>
      </c>
      <c r="I43" s="24" t="s">
        <v>9</v>
      </c>
      <c r="J43" s="14" t="s">
        <v>82</v>
      </c>
      <c r="K43" s="21">
        <f>32612.1+3457.8</f>
        <v>36069.9</v>
      </c>
      <c r="L43" s="22">
        <f>32612.1+3457.8</f>
        <v>36069.9</v>
      </c>
    </row>
    <row r="44" spans="1:12" ht="174.75" customHeight="1">
      <c r="A44" s="25">
        <f t="shared" si="0"/>
        <v>35</v>
      </c>
      <c r="B44" s="24" t="s">
        <v>15</v>
      </c>
      <c r="C44" s="24" t="s">
        <v>13</v>
      </c>
      <c r="D44" s="24" t="s">
        <v>4</v>
      </c>
      <c r="E44" s="24" t="s">
        <v>16</v>
      </c>
      <c r="F44" s="24" t="s">
        <v>11</v>
      </c>
      <c r="G44" s="24" t="s">
        <v>8</v>
      </c>
      <c r="H44" s="24" t="s">
        <v>35</v>
      </c>
      <c r="I44" s="24" t="s">
        <v>9</v>
      </c>
      <c r="J44" s="14" t="s">
        <v>83</v>
      </c>
      <c r="K44" s="21">
        <f>41.2+7.8</f>
        <v>49</v>
      </c>
      <c r="L44" s="22">
        <f>41.2+7.8</f>
        <v>49</v>
      </c>
    </row>
    <row r="45" spans="1:12" ht="108.75" customHeight="1">
      <c r="A45" s="25">
        <f t="shared" si="0"/>
        <v>36</v>
      </c>
      <c r="B45" s="24" t="s">
        <v>15</v>
      </c>
      <c r="C45" s="24" t="s">
        <v>13</v>
      </c>
      <c r="D45" s="24" t="s">
        <v>4</v>
      </c>
      <c r="E45" s="24" t="s">
        <v>16</v>
      </c>
      <c r="F45" s="24" t="s">
        <v>11</v>
      </c>
      <c r="G45" s="24" t="s">
        <v>8</v>
      </c>
      <c r="H45" s="24" t="s">
        <v>36</v>
      </c>
      <c r="I45" s="24" t="s">
        <v>9</v>
      </c>
      <c r="J45" s="14" t="s">
        <v>37</v>
      </c>
      <c r="K45" s="21">
        <f>575.9+112</f>
        <v>687.9</v>
      </c>
      <c r="L45" s="22">
        <f>575.9+112</f>
        <v>687.9</v>
      </c>
    </row>
    <row r="46" spans="1:12" ht="205.5" customHeight="1">
      <c r="A46" s="25">
        <f t="shared" si="0"/>
        <v>37</v>
      </c>
      <c r="B46" s="24" t="s">
        <v>15</v>
      </c>
      <c r="C46" s="24" t="s">
        <v>13</v>
      </c>
      <c r="D46" s="24" t="s">
        <v>4</v>
      </c>
      <c r="E46" s="24" t="s">
        <v>16</v>
      </c>
      <c r="F46" s="24" t="s">
        <v>11</v>
      </c>
      <c r="G46" s="24" t="s">
        <v>8</v>
      </c>
      <c r="H46" s="24" t="s">
        <v>38</v>
      </c>
      <c r="I46" s="24" t="s">
        <v>9</v>
      </c>
      <c r="J46" s="14" t="s">
        <v>84</v>
      </c>
      <c r="K46" s="21">
        <v>403.2</v>
      </c>
      <c r="L46" s="22">
        <v>403.2</v>
      </c>
    </row>
    <row r="47" spans="1:12" ht="152.25" customHeight="1">
      <c r="A47" s="25">
        <f t="shared" si="0"/>
        <v>38</v>
      </c>
      <c r="B47" s="24" t="s">
        <v>15</v>
      </c>
      <c r="C47" s="24" t="s">
        <v>13</v>
      </c>
      <c r="D47" s="24" t="s">
        <v>4</v>
      </c>
      <c r="E47" s="24" t="s">
        <v>16</v>
      </c>
      <c r="F47" s="24" t="s">
        <v>11</v>
      </c>
      <c r="G47" s="24" t="s">
        <v>8</v>
      </c>
      <c r="H47" s="24" t="s">
        <v>39</v>
      </c>
      <c r="I47" s="24" t="s">
        <v>9</v>
      </c>
      <c r="J47" s="14" t="s">
        <v>61</v>
      </c>
      <c r="K47" s="21">
        <f>122.7+9.9</f>
        <v>132.6</v>
      </c>
      <c r="L47" s="22">
        <f>122.7+9.9</f>
        <v>132.6</v>
      </c>
    </row>
    <row r="48" spans="1:12" ht="171" customHeight="1">
      <c r="A48" s="25">
        <f t="shared" si="0"/>
        <v>39</v>
      </c>
      <c r="B48" s="24" t="s">
        <v>15</v>
      </c>
      <c r="C48" s="24" t="s">
        <v>13</v>
      </c>
      <c r="D48" s="24" t="s">
        <v>4</v>
      </c>
      <c r="E48" s="24" t="s">
        <v>16</v>
      </c>
      <c r="F48" s="24" t="s">
        <v>11</v>
      </c>
      <c r="G48" s="24" t="s">
        <v>8</v>
      </c>
      <c r="H48" s="24" t="s">
        <v>40</v>
      </c>
      <c r="I48" s="24" t="s">
        <v>9</v>
      </c>
      <c r="J48" s="14" t="s">
        <v>85</v>
      </c>
      <c r="K48" s="21">
        <f>2093.8+335.3</f>
        <v>2429.1000000000004</v>
      </c>
      <c r="L48" s="22">
        <f>2093.8+335.3</f>
        <v>2429.1000000000004</v>
      </c>
    </row>
    <row r="49" spans="1:12" ht="245.25" customHeight="1">
      <c r="A49" s="25">
        <f t="shared" si="0"/>
        <v>40</v>
      </c>
      <c r="B49" s="24" t="s">
        <v>15</v>
      </c>
      <c r="C49" s="24" t="s">
        <v>13</v>
      </c>
      <c r="D49" s="24" t="s">
        <v>4</v>
      </c>
      <c r="E49" s="24" t="s">
        <v>16</v>
      </c>
      <c r="F49" s="24" t="s">
        <v>11</v>
      </c>
      <c r="G49" s="24" t="s">
        <v>8</v>
      </c>
      <c r="H49" s="24" t="s">
        <v>41</v>
      </c>
      <c r="I49" s="24" t="s">
        <v>9</v>
      </c>
      <c r="J49" s="14" t="s">
        <v>86</v>
      </c>
      <c r="K49" s="21">
        <v>598.29999999999995</v>
      </c>
      <c r="L49" s="22">
        <v>598.29999999999995</v>
      </c>
    </row>
    <row r="50" spans="1:12" ht="323.25" customHeight="1">
      <c r="A50" s="25">
        <f t="shared" si="0"/>
        <v>41</v>
      </c>
      <c r="B50" s="24" t="s">
        <v>15</v>
      </c>
      <c r="C50" s="24" t="s">
        <v>13</v>
      </c>
      <c r="D50" s="24" t="s">
        <v>4</v>
      </c>
      <c r="E50" s="24" t="s">
        <v>16</v>
      </c>
      <c r="F50" s="24" t="s">
        <v>11</v>
      </c>
      <c r="G50" s="24" t="s">
        <v>8</v>
      </c>
      <c r="H50" s="24" t="s">
        <v>42</v>
      </c>
      <c r="I50" s="24" t="s">
        <v>9</v>
      </c>
      <c r="J50" s="14" t="s">
        <v>87</v>
      </c>
      <c r="K50" s="21">
        <v>136083.5</v>
      </c>
      <c r="L50" s="22">
        <v>136083.5</v>
      </c>
    </row>
    <row r="51" spans="1:12" ht="187.5" customHeight="1">
      <c r="A51" s="25">
        <f t="shared" si="0"/>
        <v>42</v>
      </c>
      <c r="B51" s="24" t="s">
        <v>15</v>
      </c>
      <c r="C51" s="24" t="s">
        <v>13</v>
      </c>
      <c r="D51" s="24" t="s">
        <v>4</v>
      </c>
      <c r="E51" s="24" t="s">
        <v>16</v>
      </c>
      <c r="F51" s="24" t="s">
        <v>11</v>
      </c>
      <c r="G51" s="24" t="s">
        <v>8</v>
      </c>
      <c r="H51" s="24" t="s">
        <v>43</v>
      </c>
      <c r="I51" s="24" t="s">
        <v>9</v>
      </c>
      <c r="J51" s="14" t="s">
        <v>88</v>
      </c>
      <c r="K51" s="21">
        <v>10862.1</v>
      </c>
      <c r="L51" s="22">
        <v>10862.1</v>
      </c>
    </row>
    <row r="52" spans="1:12" ht="185.25" customHeight="1">
      <c r="A52" s="25">
        <f t="shared" si="0"/>
        <v>43</v>
      </c>
      <c r="B52" s="24" t="s">
        <v>15</v>
      </c>
      <c r="C52" s="24" t="s">
        <v>13</v>
      </c>
      <c r="D52" s="24" t="s">
        <v>4</v>
      </c>
      <c r="E52" s="24" t="s">
        <v>16</v>
      </c>
      <c r="F52" s="24" t="s">
        <v>11</v>
      </c>
      <c r="G52" s="24" t="s">
        <v>8</v>
      </c>
      <c r="H52" s="24" t="s">
        <v>44</v>
      </c>
      <c r="I52" s="24" t="s">
        <v>9</v>
      </c>
      <c r="J52" s="14" t="s">
        <v>62</v>
      </c>
      <c r="K52" s="21">
        <v>43904.1</v>
      </c>
      <c r="L52" s="22">
        <v>43904.1</v>
      </c>
    </row>
    <row r="53" spans="1:12" ht="308.25" customHeight="1">
      <c r="A53" s="25">
        <f t="shared" si="0"/>
        <v>44</v>
      </c>
      <c r="B53" s="24" t="s">
        <v>15</v>
      </c>
      <c r="C53" s="24" t="s">
        <v>13</v>
      </c>
      <c r="D53" s="24" t="s">
        <v>4</v>
      </c>
      <c r="E53" s="24" t="s">
        <v>16</v>
      </c>
      <c r="F53" s="24" t="s">
        <v>11</v>
      </c>
      <c r="G53" s="24" t="s">
        <v>8</v>
      </c>
      <c r="H53" s="24" t="s">
        <v>45</v>
      </c>
      <c r="I53" s="24" t="s">
        <v>9</v>
      </c>
      <c r="J53" s="14" t="s">
        <v>89</v>
      </c>
      <c r="K53" s="21">
        <v>104931.6</v>
      </c>
      <c r="L53" s="22">
        <v>104931.6</v>
      </c>
    </row>
    <row r="54" spans="1:12" ht="150">
      <c r="A54" s="25">
        <f t="shared" si="0"/>
        <v>45</v>
      </c>
      <c r="B54" s="24" t="s">
        <v>15</v>
      </c>
      <c r="C54" s="24" t="s">
        <v>13</v>
      </c>
      <c r="D54" s="24" t="s">
        <v>4</v>
      </c>
      <c r="E54" s="24" t="s">
        <v>16</v>
      </c>
      <c r="F54" s="24" t="s">
        <v>11</v>
      </c>
      <c r="G54" s="24" t="s">
        <v>8</v>
      </c>
      <c r="H54" s="24" t="s">
        <v>46</v>
      </c>
      <c r="I54" s="24" t="s">
        <v>9</v>
      </c>
      <c r="J54" s="14" t="s">
        <v>55</v>
      </c>
      <c r="K54" s="21">
        <f>615.9+111.8</f>
        <v>727.69999999999993</v>
      </c>
      <c r="L54" s="22">
        <f>615.9+111.8</f>
        <v>727.69999999999993</v>
      </c>
    </row>
    <row r="55" spans="1:12" ht="123" customHeight="1">
      <c r="A55" s="25">
        <f t="shared" si="0"/>
        <v>46</v>
      </c>
      <c r="B55" s="24" t="s">
        <v>15</v>
      </c>
      <c r="C55" s="24" t="s">
        <v>13</v>
      </c>
      <c r="D55" s="24" t="s">
        <v>4</v>
      </c>
      <c r="E55" s="24" t="s">
        <v>16</v>
      </c>
      <c r="F55" s="24" t="s">
        <v>11</v>
      </c>
      <c r="G55" s="24" t="s">
        <v>8</v>
      </c>
      <c r="H55" s="24" t="s">
        <v>47</v>
      </c>
      <c r="I55" s="24" t="s">
        <v>9</v>
      </c>
      <c r="J55" s="14" t="s">
        <v>90</v>
      </c>
      <c r="K55" s="21">
        <v>5927.4</v>
      </c>
      <c r="L55" s="22">
        <v>5927.4</v>
      </c>
    </row>
    <row r="56" spans="1:12" ht="94.5" customHeight="1">
      <c r="A56" s="25">
        <f t="shared" si="0"/>
        <v>47</v>
      </c>
      <c r="B56" s="24" t="s">
        <v>1</v>
      </c>
      <c r="C56" s="24" t="s">
        <v>13</v>
      </c>
      <c r="D56" s="24" t="s">
        <v>4</v>
      </c>
      <c r="E56" s="24" t="s">
        <v>16</v>
      </c>
      <c r="F56" s="24" t="s">
        <v>48</v>
      </c>
      <c r="G56" s="24" t="s">
        <v>2</v>
      </c>
      <c r="H56" s="24" t="s">
        <v>3</v>
      </c>
      <c r="I56" s="24" t="s">
        <v>9</v>
      </c>
      <c r="J56" s="15" t="s">
        <v>49</v>
      </c>
      <c r="K56" s="21">
        <f t="shared" ref="K56:L56" si="3">K57</f>
        <v>3209.2</v>
      </c>
      <c r="L56" s="22">
        <f t="shared" si="3"/>
        <v>3209.2</v>
      </c>
    </row>
    <row r="57" spans="1:12" ht="168" customHeight="1">
      <c r="A57" s="25">
        <f t="shared" si="0"/>
        <v>48</v>
      </c>
      <c r="B57" s="24" t="s">
        <v>15</v>
      </c>
      <c r="C57" s="24" t="s">
        <v>13</v>
      </c>
      <c r="D57" s="24" t="s">
        <v>4</v>
      </c>
      <c r="E57" s="24" t="s">
        <v>16</v>
      </c>
      <c r="F57" s="24" t="s">
        <v>48</v>
      </c>
      <c r="G57" s="24" t="s">
        <v>8</v>
      </c>
      <c r="H57" s="24" t="s">
        <v>3</v>
      </c>
      <c r="I57" s="24" t="s">
        <v>9</v>
      </c>
      <c r="J57" s="14" t="s">
        <v>91</v>
      </c>
      <c r="K57" s="21">
        <v>3209.2</v>
      </c>
      <c r="L57" s="22">
        <v>3209.2</v>
      </c>
    </row>
    <row r="58" spans="1:12" ht="104.25" customHeight="1">
      <c r="A58" s="25">
        <f t="shared" si="0"/>
        <v>49</v>
      </c>
      <c r="B58" s="24" t="s">
        <v>1</v>
      </c>
      <c r="C58" s="24" t="s">
        <v>13</v>
      </c>
      <c r="D58" s="24" t="s">
        <v>4</v>
      </c>
      <c r="E58" s="24" t="s">
        <v>50</v>
      </c>
      <c r="F58" s="24" t="s">
        <v>103</v>
      </c>
      <c r="G58" s="24" t="s">
        <v>2</v>
      </c>
      <c r="H58" s="24" t="s">
        <v>3</v>
      </c>
      <c r="I58" s="24" t="s">
        <v>9</v>
      </c>
      <c r="J58" s="15" t="s">
        <v>104</v>
      </c>
      <c r="K58" s="21">
        <f t="shared" ref="K58:L58" si="4">K59</f>
        <v>6111.9</v>
      </c>
      <c r="L58" s="22">
        <f t="shared" si="4"/>
        <v>3055.9</v>
      </c>
    </row>
    <row r="59" spans="1:12" ht="168" customHeight="1">
      <c r="A59" s="25">
        <f t="shared" si="0"/>
        <v>50</v>
      </c>
      <c r="B59" s="24" t="s">
        <v>15</v>
      </c>
      <c r="C59" s="24" t="s">
        <v>13</v>
      </c>
      <c r="D59" s="24" t="s">
        <v>4</v>
      </c>
      <c r="E59" s="24" t="s">
        <v>50</v>
      </c>
      <c r="F59" s="24" t="s">
        <v>103</v>
      </c>
      <c r="G59" s="24" t="s">
        <v>8</v>
      </c>
      <c r="H59" s="24" t="s">
        <v>3</v>
      </c>
      <c r="I59" s="24" t="s">
        <v>9</v>
      </c>
      <c r="J59" s="14" t="s">
        <v>105</v>
      </c>
      <c r="K59" s="21">
        <v>6111.9</v>
      </c>
      <c r="L59" s="22">
        <v>3055.9</v>
      </c>
    </row>
    <row r="60" spans="1:12" ht="48.75" customHeight="1">
      <c r="A60" s="25">
        <f t="shared" si="0"/>
        <v>51</v>
      </c>
      <c r="B60" s="24" t="s">
        <v>1</v>
      </c>
      <c r="C60" s="24" t="s">
        <v>13</v>
      </c>
      <c r="D60" s="24" t="s">
        <v>4</v>
      </c>
      <c r="E60" s="24" t="s">
        <v>50</v>
      </c>
      <c r="F60" s="24" t="s">
        <v>51</v>
      </c>
      <c r="G60" s="24" t="s">
        <v>2</v>
      </c>
      <c r="H60" s="24" t="s">
        <v>3</v>
      </c>
      <c r="I60" s="24" t="s">
        <v>9</v>
      </c>
      <c r="J60" s="15" t="s">
        <v>52</v>
      </c>
      <c r="K60" s="21">
        <f t="shared" ref="K60:L60" si="5">K61</f>
        <v>3299.7</v>
      </c>
      <c r="L60" s="22">
        <f t="shared" si="5"/>
        <v>3359.6</v>
      </c>
    </row>
    <row r="61" spans="1:12" ht="48.75" customHeight="1">
      <c r="A61" s="25">
        <f t="shared" si="0"/>
        <v>52</v>
      </c>
      <c r="B61" s="24" t="s">
        <v>15</v>
      </c>
      <c r="C61" s="24" t="s">
        <v>13</v>
      </c>
      <c r="D61" s="24" t="s">
        <v>4</v>
      </c>
      <c r="E61" s="24" t="s">
        <v>50</v>
      </c>
      <c r="F61" s="24" t="s">
        <v>51</v>
      </c>
      <c r="G61" s="24" t="s">
        <v>8</v>
      </c>
      <c r="H61" s="24" t="s">
        <v>3</v>
      </c>
      <c r="I61" s="24" t="s">
        <v>9</v>
      </c>
      <c r="J61" s="14" t="s">
        <v>63</v>
      </c>
      <c r="K61" s="21">
        <v>3299.7</v>
      </c>
      <c r="L61" s="22">
        <v>3359.6</v>
      </c>
    </row>
    <row r="62" spans="1:12" ht="79.5" customHeight="1">
      <c r="A62" s="25">
        <f t="shared" si="0"/>
        <v>53</v>
      </c>
      <c r="B62" s="24" t="s">
        <v>1</v>
      </c>
      <c r="C62" s="24" t="s">
        <v>13</v>
      </c>
      <c r="D62" s="24" t="s">
        <v>4</v>
      </c>
      <c r="E62" s="24" t="s">
        <v>50</v>
      </c>
      <c r="F62" s="24" t="s">
        <v>10</v>
      </c>
      <c r="G62" s="24" t="s">
        <v>2</v>
      </c>
      <c r="H62" s="24" t="s">
        <v>3</v>
      </c>
      <c r="I62" s="24" t="s">
        <v>9</v>
      </c>
      <c r="J62" s="16" t="s">
        <v>53</v>
      </c>
      <c r="K62" s="21">
        <f t="shared" ref="K62:L62" si="6">K63</f>
        <v>10.4</v>
      </c>
      <c r="L62" s="22">
        <f t="shared" si="6"/>
        <v>81</v>
      </c>
    </row>
    <row r="63" spans="1:12" ht="96.75" customHeight="1">
      <c r="A63" s="25">
        <f t="shared" si="0"/>
        <v>54</v>
      </c>
      <c r="B63" s="24" t="s">
        <v>15</v>
      </c>
      <c r="C63" s="24" t="s">
        <v>13</v>
      </c>
      <c r="D63" s="24" t="s">
        <v>4</v>
      </c>
      <c r="E63" s="24" t="s">
        <v>50</v>
      </c>
      <c r="F63" s="24" t="s">
        <v>10</v>
      </c>
      <c r="G63" s="24" t="s">
        <v>8</v>
      </c>
      <c r="H63" s="24" t="s">
        <v>3</v>
      </c>
      <c r="I63" s="24" t="s">
        <v>9</v>
      </c>
      <c r="J63" s="14" t="s">
        <v>54</v>
      </c>
      <c r="K63" s="21">
        <v>10.4</v>
      </c>
      <c r="L63" s="22">
        <v>81</v>
      </c>
    </row>
    <row r="64" spans="1:12" ht="15.75">
      <c r="A64" s="25">
        <f t="shared" si="0"/>
        <v>55</v>
      </c>
      <c r="B64" s="24" t="s">
        <v>15</v>
      </c>
      <c r="C64" s="24" t="s">
        <v>13</v>
      </c>
      <c r="D64" s="24" t="s">
        <v>4</v>
      </c>
      <c r="E64" s="24" t="s">
        <v>123</v>
      </c>
      <c r="F64" s="24" t="s">
        <v>1</v>
      </c>
      <c r="G64" s="24" t="s">
        <v>2</v>
      </c>
      <c r="H64" s="24" t="s">
        <v>3</v>
      </c>
      <c r="I64" s="24" t="s">
        <v>9</v>
      </c>
      <c r="J64" s="34" t="s">
        <v>118</v>
      </c>
      <c r="K64" s="35">
        <f>K65</f>
        <v>18248.7</v>
      </c>
      <c r="L64" s="35">
        <f>L65</f>
        <v>18248.7</v>
      </c>
    </row>
    <row r="65" spans="1:12" ht="120">
      <c r="A65" s="25">
        <f t="shared" si="0"/>
        <v>56</v>
      </c>
      <c r="B65" s="9" t="s">
        <v>15</v>
      </c>
      <c r="C65" s="9" t="s">
        <v>13</v>
      </c>
      <c r="D65" s="24" t="s">
        <v>4</v>
      </c>
      <c r="E65" s="24" t="s">
        <v>120</v>
      </c>
      <c r="F65" s="24" t="s">
        <v>121</v>
      </c>
      <c r="G65" s="24" t="s">
        <v>8</v>
      </c>
      <c r="H65" s="24" t="s">
        <v>122</v>
      </c>
      <c r="I65" s="24" t="s">
        <v>9</v>
      </c>
      <c r="J65" s="36" t="s">
        <v>119</v>
      </c>
      <c r="K65" s="37">
        <v>18248.7</v>
      </c>
      <c r="L65" s="37">
        <v>18248.7</v>
      </c>
    </row>
  </sheetData>
  <mergeCells count="11">
    <mergeCell ref="B1:L1"/>
    <mergeCell ref="A5:A7"/>
    <mergeCell ref="J5:J7"/>
    <mergeCell ref="A2:L2"/>
    <mergeCell ref="L5:L7"/>
    <mergeCell ref="K5:K7"/>
    <mergeCell ref="B4:K4"/>
    <mergeCell ref="B5:I5"/>
    <mergeCell ref="B6:B7"/>
    <mergeCell ref="C6:G6"/>
    <mergeCell ref="H6:I6"/>
  </mergeCells>
  <pageMargins left="0.74803149606299213" right="0.19685039370078741" top="0.39370078740157483" bottom="0.39370078740157483" header="0" footer="0"/>
  <pageSetup paperSize="9" scale="68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 Краевые 2020</vt:lpstr>
      <vt:lpstr>'приложение 6 Краевые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2019-11-08T07:21:04Z</cp:lastPrinted>
  <dcterms:created xsi:type="dcterms:W3CDTF">2011-10-25T01:53:01Z</dcterms:created>
  <dcterms:modified xsi:type="dcterms:W3CDTF">2020-08-12T04:49:05Z</dcterms:modified>
</cp:coreProperties>
</file>