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9320" windowHeight="7620"/>
  </bookViews>
  <sheets>
    <sheet name="Прил.№2" sheetId="1" r:id="rId1"/>
  </sheets>
  <calcPr calcId="124519"/>
</workbook>
</file>

<file path=xl/calcChain.xml><?xml version="1.0" encoding="utf-8"?>
<calcChain xmlns="http://schemas.openxmlformats.org/spreadsheetml/2006/main">
  <c r="D18" i="1"/>
  <c r="D31" l="1"/>
  <c r="D29"/>
  <c r="D27"/>
  <c r="D28"/>
  <c r="D17"/>
  <c r="G32" l="1"/>
  <c r="D32" s="1"/>
  <c r="D25"/>
  <c r="D15" l="1"/>
  <c r="E89"/>
  <c r="E88"/>
  <c r="E80"/>
  <c r="E77"/>
  <c r="E76"/>
  <c r="E60"/>
  <c r="E59"/>
  <c r="D59" s="1"/>
  <c r="E56"/>
  <c r="E55"/>
  <c r="E33"/>
  <c r="D22"/>
  <c r="D85"/>
  <c r="D86"/>
  <c r="D87"/>
  <c r="D38"/>
  <c r="D39"/>
  <c r="D40"/>
  <c r="D41"/>
  <c r="D42"/>
  <c r="D43"/>
  <c r="D44"/>
  <c r="D45"/>
  <c r="D46"/>
  <c r="D47"/>
  <c r="D48"/>
  <c r="D49"/>
  <c r="D50"/>
  <c r="D51"/>
  <c r="D52"/>
  <c r="D53"/>
  <c r="D54"/>
  <c r="D73"/>
  <c r="D71"/>
  <c r="D67"/>
  <c r="D65"/>
  <c r="D84"/>
  <c r="D79"/>
  <c r="D66"/>
  <c r="D68"/>
  <c r="D69"/>
  <c r="D70"/>
  <c r="D72"/>
  <c r="D74"/>
  <c r="D75"/>
  <c r="D64"/>
  <c r="D58"/>
  <c r="D37"/>
  <c r="D23"/>
  <c r="H91"/>
  <c r="D91"/>
  <c r="H90"/>
  <c r="E90"/>
  <c r="D89"/>
  <c r="D88"/>
  <c r="D80"/>
  <c r="H78"/>
  <c r="E78"/>
  <c r="D77"/>
  <c r="D76"/>
  <c r="D60"/>
  <c r="D57"/>
  <c r="D56"/>
  <c r="D55"/>
  <c r="D33"/>
  <c r="D12"/>
  <c r="D14"/>
  <c r="D20"/>
  <c r="D11"/>
</calcChain>
</file>

<file path=xl/sharedStrings.xml><?xml version="1.0" encoding="utf-8"?>
<sst xmlns="http://schemas.openxmlformats.org/spreadsheetml/2006/main" count="502" uniqueCount="123">
  <si>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</si>
  <si>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</si>
  <si>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</si>
  <si>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</si>
  <si>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</si>
  <si>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</si>
  <si>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</si>
  <si>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</si>
  <si>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</si>
  <si>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</si>
  <si>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</si>
  <si>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</si>
  <si>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</si>
  <si>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</si>
  <si>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41 608,51</t>
  </si>
  <si>
    <t>11 762,02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</si>
  <si>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</si>
  <si>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</si>
  <si>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</si>
  <si>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</si>
  <si>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</si>
  <si>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</si>
  <si>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</si>
  <si>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</si>
  <si>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</si>
  <si>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</si>
  <si>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</si>
  <si>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</si>
  <si>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</si>
  <si>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</si>
  <si>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</si>
  <si>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</si>
  <si>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</si>
  <si>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</si>
  <si>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</si>
  <si>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3857,41-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</si>
  <si>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</si>
  <si>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</si>
  <si>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</si>
  <si>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</si>
  <si>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</si>
  <si>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</si>
  <si>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</si>
  <si>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</si>
  <si>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</si>
  <si>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756594,85 на 1 класс+ 20947,76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</si>
  <si>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</si>
  <si>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</si>
  <si>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</si>
  <si>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808407,62 на 1 класс+ 21146,23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</si>
  <si>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</si>
  <si>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</si>
  <si>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</si>
  <si>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</si>
  <si>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</si>
  <si>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</si>
  <si>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</si>
  <si>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</si>
  <si>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</si>
  <si>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</si>
  <si>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</si>
  <si>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</si>
  <si>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</si>
  <si>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</si>
  <si>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</si>
  <si>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</si>
  <si>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</si>
  <si>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</si>
  <si>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</si>
  <si>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</si>
  <si>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</si>
  <si>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</si>
  <si>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</si>
  <si>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</si>
  <si>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</si>
  <si>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</si>
  <si>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</si>
  <si>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</si>
  <si>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</si>
  <si>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</si>
  <si>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</si>
  <si>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</si>
  <si>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</si>
  <si>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</si>
  <si>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</si>
  <si>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</si>
  <si>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</si>
  <si>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</si>
  <si>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</si>
  <si>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</si>
  <si>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</si>
  <si>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</si>
  <si>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</si>
  <si>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</si>
  <si>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2 к Приказу</t>
  </si>
  <si>
    <t>10 845,82- на 1 человека</t>
  </si>
  <si>
    <t>4 258,35- на 1 человека</t>
  </si>
  <si>
    <t>499,79- на 1 человека</t>
  </si>
  <si>
    <t>606790,56- на 1 класс</t>
  </si>
  <si>
    <t>10845,82- на 1 человека</t>
  </si>
  <si>
    <t>919261,49- на 1 класс</t>
  </si>
  <si>
    <t>4258,35- на 1 человека</t>
  </si>
  <si>
    <t>человек-час</t>
  </si>
  <si>
    <t>1107381,75- на 1 класс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</si>
  <si>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</si>
  <si>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</si>
  <si>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от 26.12.2016 г. № 261</t>
  </si>
  <si>
    <t>642642,05- на 1 класс+ 690,85- на 1 человека</t>
  </si>
  <si>
    <t>604145,69- на 1 класс+ 690,85 на 1 человека</t>
  </si>
  <si>
    <t>955112,98- на 1 класс+ 848,4 на 1 человека</t>
  </si>
  <si>
    <t>756594,85- на 1 класс+848,4 на 1 человека</t>
  </si>
  <si>
    <t>1143233,24- на 1 класс+992,41 на 1 человека</t>
  </si>
  <si>
    <t>808407,62 на 1 класс+992,41 на 1 человека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</si>
  <si>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</si>
  <si>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</si>
  <si>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</si>
  <si>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</si>
  <si>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</si>
  <si>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 (дополнительный норматив)</t>
  </si>
  <si>
    <t>12 762,02</t>
  </si>
  <si>
    <t>Разновозрастные группы</t>
  </si>
  <si>
    <t>Приложение № 1 к Приказу</t>
  </si>
  <si>
    <t>от 31.10.2017 г. № 207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</si>
</sst>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5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/>
    <xf numFmtId="0" fontId="7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4" fillId="0" borderId="8" xfId="2" applyFont="1" applyFill="1" applyBorder="1" applyAlignment="1">
      <alignment horizontal="center" vertical="top" wrapText="1"/>
    </xf>
    <xf numFmtId="0" fontId="4" fillId="0" borderId="9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workbookViewId="0">
      <selection activeCell="E3" sqref="E3"/>
    </sheetView>
  </sheetViews>
  <sheetFormatPr defaultColWidth="9.109375" defaultRowHeight="13.2"/>
  <cols>
    <col min="1" max="1" width="29" style="22"/>
    <col min="2" max="2" width="29" style="22" customWidth="1"/>
    <col min="3" max="3" width="8.44140625" style="22" customWidth="1"/>
    <col min="4" max="4" width="13.109375" style="22" customWidth="1"/>
    <col min="5" max="5" width="16.88671875" style="22" customWidth="1"/>
    <col min="6" max="6" width="17" style="22"/>
    <col min="7" max="7" width="17.6640625" style="22" customWidth="1"/>
    <col min="8" max="8" width="14.44140625" style="22" customWidth="1"/>
    <col min="9" max="9" width="14" style="22" customWidth="1"/>
    <col min="10" max="10" width="15" style="22" customWidth="1"/>
    <col min="11" max="11" width="9.33203125" style="22" bestFit="1" customWidth="1"/>
    <col min="12" max="16384" width="9.109375" style="22"/>
  </cols>
  <sheetData>
    <row r="1" spans="1:11">
      <c r="I1" s="22" t="s">
        <v>121</v>
      </c>
    </row>
    <row r="2" spans="1:11">
      <c r="I2" s="22" t="s">
        <v>122</v>
      </c>
    </row>
    <row r="3" spans="1:11" ht="13.8">
      <c r="A3" s="2"/>
      <c r="B3" s="1"/>
      <c r="C3" s="1"/>
      <c r="D3" s="1"/>
      <c r="E3" s="1"/>
      <c r="F3" s="1"/>
      <c r="G3" s="1"/>
      <c r="H3" s="1"/>
      <c r="I3" s="1" t="s">
        <v>94</v>
      </c>
      <c r="J3" s="1"/>
    </row>
    <row r="4" spans="1:11" ht="13.8">
      <c r="A4" s="2"/>
      <c r="B4" s="1"/>
      <c r="C4" s="1"/>
      <c r="D4" s="1"/>
      <c r="E4" s="1"/>
      <c r="F4" s="1"/>
      <c r="G4" s="1"/>
      <c r="H4" s="1"/>
      <c r="I4" s="1" t="s">
        <v>106</v>
      </c>
      <c r="J4" s="1"/>
    </row>
    <row r="5" spans="1:11" ht="18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</row>
    <row r="6" spans="1:11" ht="15.6">
      <c r="A6" s="3" t="s">
        <v>59</v>
      </c>
      <c r="B6" s="1"/>
      <c r="C6" s="1"/>
      <c r="D6" s="1"/>
      <c r="E6" s="1"/>
      <c r="F6" s="1"/>
      <c r="G6" s="1"/>
      <c r="H6" s="1"/>
      <c r="I6" s="1"/>
      <c r="J6" s="37"/>
    </row>
    <row r="7" spans="1:11" ht="145.5" customHeight="1">
      <c r="A7" s="26" t="s">
        <v>3</v>
      </c>
      <c r="B7" s="26" t="s">
        <v>54</v>
      </c>
      <c r="C7" s="26" t="s">
        <v>28</v>
      </c>
      <c r="D7" s="26" t="s">
        <v>4</v>
      </c>
      <c r="E7" s="26" t="s">
        <v>5</v>
      </c>
      <c r="F7" s="26" t="s">
        <v>0</v>
      </c>
      <c r="G7" s="26" t="s">
        <v>66</v>
      </c>
      <c r="H7" s="26" t="s">
        <v>6</v>
      </c>
      <c r="I7" s="26" t="s">
        <v>7</v>
      </c>
      <c r="J7" s="26" t="s">
        <v>1</v>
      </c>
    </row>
    <row r="8" spans="1:11" ht="13.8">
      <c r="A8" s="45" t="s">
        <v>8</v>
      </c>
      <c r="B8" s="45"/>
      <c r="C8" s="45"/>
      <c r="D8" s="25" t="s">
        <v>9</v>
      </c>
      <c r="E8" s="25" t="s">
        <v>9</v>
      </c>
      <c r="F8" s="25" t="s">
        <v>9</v>
      </c>
      <c r="G8" s="25" t="s">
        <v>9</v>
      </c>
      <c r="H8" s="25" t="s">
        <v>9</v>
      </c>
      <c r="I8" s="25" t="s">
        <v>9</v>
      </c>
      <c r="J8" s="25" t="s">
        <v>9</v>
      </c>
    </row>
    <row r="9" spans="1:11" ht="69">
      <c r="A9" s="49" t="s">
        <v>10</v>
      </c>
      <c r="B9" s="4" t="s">
        <v>11</v>
      </c>
      <c r="C9" s="5" t="s">
        <v>26</v>
      </c>
      <c r="D9" s="6"/>
      <c r="E9" s="6"/>
      <c r="F9" s="6"/>
      <c r="G9" s="6"/>
      <c r="H9" s="6"/>
      <c r="I9" s="7"/>
      <c r="J9" s="7"/>
    </row>
    <row r="10" spans="1:11" ht="13.8">
      <c r="A10" s="50"/>
      <c r="B10" s="8" t="s">
        <v>12</v>
      </c>
      <c r="C10" s="5" t="s">
        <v>26</v>
      </c>
      <c r="D10" s="6"/>
      <c r="E10" s="6"/>
      <c r="F10" s="6"/>
      <c r="G10" s="6"/>
      <c r="H10" s="6"/>
      <c r="I10" s="7"/>
      <c r="J10" s="7"/>
    </row>
    <row r="11" spans="1:11" ht="13.8">
      <c r="A11" s="50"/>
      <c r="B11" s="8" t="s">
        <v>13</v>
      </c>
      <c r="C11" s="5" t="s">
        <v>26</v>
      </c>
      <c r="D11" s="9">
        <f>E11+F11+G11</f>
        <v>80484.23</v>
      </c>
      <c r="E11" s="9" t="s">
        <v>14</v>
      </c>
      <c r="F11" s="9" t="s">
        <v>15</v>
      </c>
      <c r="G11" s="9">
        <v>27113.7</v>
      </c>
      <c r="H11" s="9">
        <v>40449.11</v>
      </c>
      <c r="I11" s="9">
        <v>6862.75</v>
      </c>
      <c r="J11" s="9">
        <v>1237.6300000000001</v>
      </c>
      <c r="K11" s="23"/>
    </row>
    <row r="12" spans="1:11" ht="13.8">
      <c r="A12" s="50"/>
      <c r="B12" s="8" t="s">
        <v>16</v>
      </c>
      <c r="C12" s="5" t="s">
        <v>26</v>
      </c>
      <c r="D12" s="9">
        <f>E12+F12+G12</f>
        <v>86462.720000000001</v>
      </c>
      <c r="E12" s="9" t="s">
        <v>17</v>
      </c>
      <c r="F12" s="9" t="s">
        <v>15</v>
      </c>
      <c r="G12" s="9">
        <v>27113.7</v>
      </c>
      <c r="H12" s="9">
        <v>46427.6</v>
      </c>
      <c r="I12" s="9">
        <v>6862.75</v>
      </c>
      <c r="J12" s="9">
        <v>1237.6300000000001</v>
      </c>
    </row>
    <row r="13" spans="1:11" ht="13.8">
      <c r="A13" s="50"/>
      <c r="B13" s="8" t="s">
        <v>18</v>
      </c>
      <c r="C13" s="5" t="s">
        <v>26</v>
      </c>
      <c r="D13" s="9"/>
      <c r="E13" s="32"/>
      <c r="F13" s="32"/>
      <c r="G13" s="32"/>
      <c r="H13" s="32"/>
      <c r="I13" s="33"/>
      <c r="J13" s="33"/>
    </row>
    <row r="14" spans="1:11" ht="13.8">
      <c r="A14" s="50"/>
      <c r="B14" s="8" t="s">
        <v>13</v>
      </c>
      <c r="C14" s="5" t="s">
        <v>26</v>
      </c>
      <c r="D14" s="9">
        <f>E14+F14+G14</f>
        <v>71866.899999999994</v>
      </c>
      <c r="E14" s="9" t="s">
        <v>19</v>
      </c>
      <c r="F14" s="9" t="s">
        <v>15</v>
      </c>
      <c r="G14" s="9">
        <v>27113.7</v>
      </c>
      <c r="H14" s="9">
        <v>31831.78</v>
      </c>
      <c r="I14" s="9">
        <v>6862.75</v>
      </c>
      <c r="J14" s="9">
        <v>1237.6300000000001</v>
      </c>
    </row>
    <row r="15" spans="1:11" ht="13.8">
      <c r="A15" s="50"/>
      <c r="B15" s="8" t="s">
        <v>16</v>
      </c>
      <c r="C15" s="5" t="s">
        <v>26</v>
      </c>
      <c r="D15" s="9">
        <f>E15+F15+G15</f>
        <v>76562.080000000002</v>
      </c>
      <c r="E15" s="9" t="s">
        <v>20</v>
      </c>
      <c r="F15" s="9" t="s">
        <v>15</v>
      </c>
      <c r="G15" s="9">
        <v>27113.7</v>
      </c>
      <c r="H15" s="9">
        <v>36526.959999999999</v>
      </c>
      <c r="I15" s="9">
        <v>6862.75</v>
      </c>
      <c r="J15" s="9">
        <v>1237.6300000000001</v>
      </c>
    </row>
    <row r="16" spans="1:11" ht="82.8">
      <c r="A16" s="50"/>
      <c r="B16" s="4" t="s">
        <v>114</v>
      </c>
      <c r="C16" s="5" t="s">
        <v>26</v>
      </c>
      <c r="D16" s="9"/>
      <c r="E16" s="9"/>
      <c r="F16" s="9"/>
      <c r="G16" s="9"/>
      <c r="H16" s="9"/>
      <c r="I16" s="9"/>
      <c r="J16" s="9"/>
    </row>
    <row r="17" spans="1:10" ht="13.8">
      <c r="A17" s="50"/>
      <c r="B17" s="8" t="s">
        <v>93</v>
      </c>
      <c r="C17" s="5" t="s">
        <v>26</v>
      </c>
      <c r="D17" s="9">
        <f>E17+F17+G17</f>
        <v>113089.03</v>
      </c>
      <c r="E17" s="9">
        <v>74213.31</v>
      </c>
      <c r="F17" s="9" t="s">
        <v>15</v>
      </c>
      <c r="G17" s="9">
        <v>27113.7</v>
      </c>
      <c r="H17" s="9"/>
      <c r="I17" s="9"/>
      <c r="J17" s="9"/>
    </row>
    <row r="18" spans="1:10" ht="13.8">
      <c r="A18" s="50"/>
      <c r="B18" s="8" t="s">
        <v>92</v>
      </c>
      <c r="C18" s="5" t="s">
        <v>26</v>
      </c>
      <c r="D18" s="9">
        <f>E18+F18+G18</f>
        <v>104699.68</v>
      </c>
      <c r="E18" s="9">
        <v>64822.96</v>
      </c>
      <c r="F18" s="9" t="s">
        <v>119</v>
      </c>
      <c r="G18" s="9">
        <v>27114.7</v>
      </c>
      <c r="H18" s="9"/>
      <c r="I18" s="9"/>
      <c r="J18" s="9"/>
    </row>
    <row r="19" spans="1:10" ht="82.8">
      <c r="A19" s="50"/>
      <c r="B19" s="4" t="s">
        <v>61</v>
      </c>
      <c r="C19" s="5" t="s">
        <v>26</v>
      </c>
      <c r="D19" s="9"/>
      <c r="E19" s="32"/>
      <c r="F19" s="32"/>
      <c r="G19" s="32"/>
      <c r="H19" s="32"/>
      <c r="I19" s="33"/>
      <c r="J19" s="33"/>
    </row>
    <row r="20" spans="1:10" ht="13.8">
      <c r="A20" s="50"/>
      <c r="B20" s="8" t="s">
        <v>18</v>
      </c>
      <c r="C20" s="5" t="s">
        <v>26</v>
      </c>
      <c r="D20" s="9">
        <f>E20+F20+G20</f>
        <v>175724.61000000002</v>
      </c>
      <c r="E20" s="9" t="s">
        <v>21</v>
      </c>
      <c r="F20" s="9" t="s">
        <v>15</v>
      </c>
      <c r="G20" s="9">
        <v>27113.7</v>
      </c>
      <c r="H20" s="9">
        <v>135689.49</v>
      </c>
      <c r="I20" s="9">
        <v>6862.75</v>
      </c>
      <c r="J20" s="9">
        <v>1237.6300000000001</v>
      </c>
    </row>
    <row r="21" spans="1:10" ht="82.8">
      <c r="A21" s="50"/>
      <c r="B21" s="4" t="s">
        <v>62</v>
      </c>
      <c r="C21" s="5" t="s">
        <v>26</v>
      </c>
      <c r="D21" s="9"/>
      <c r="E21" s="9"/>
      <c r="F21" s="9"/>
      <c r="G21" s="9"/>
      <c r="H21" s="9"/>
      <c r="I21" s="9"/>
      <c r="J21" s="9"/>
    </row>
    <row r="22" spans="1:10" ht="13.8">
      <c r="A22" s="50"/>
      <c r="B22" s="8" t="s">
        <v>93</v>
      </c>
      <c r="C22" s="5" t="s">
        <v>26</v>
      </c>
      <c r="D22" s="9">
        <f>E22+F22+G22</f>
        <v>94090.86</v>
      </c>
      <c r="E22" s="9">
        <v>55215.14</v>
      </c>
      <c r="F22" s="9" t="s">
        <v>15</v>
      </c>
      <c r="G22" s="9">
        <v>27113.7</v>
      </c>
      <c r="H22" s="9"/>
      <c r="I22" s="9"/>
      <c r="J22" s="9"/>
    </row>
    <row r="23" spans="1:10" ht="13.8">
      <c r="A23" s="50"/>
      <c r="B23" s="8" t="s">
        <v>92</v>
      </c>
      <c r="C23" s="5" t="s">
        <v>26</v>
      </c>
      <c r="D23" s="9">
        <f>E23+F23+G23</f>
        <v>87103.41</v>
      </c>
      <c r="E23" s="9">
        <v>48227.69</v>
      </c>
      <c r="F23" s="9" t="s">
        <v>15</v>
      </c>
      <c r="G23" s="9">
        <v>27113.7</v>
      </c>
      <c r="H23" s="9"/>
      <c r="I23" s="9"/>
      <c r="J23" s="9"/>
    </row>
    <row r="24" spans="1:10" ht="58.5" customHeight="1">
      <c r="A24" s="50"/>
      <c r="B24" s="4" t="s">
        <v>63</v>
      </c>
      <c r="C24" s="5" t="s">
        <v>27</v>
      </c>
      <c r="D24" s="9"/>
      <c r="E24" s="32"/>
      <c r="F24" s="32"/>
      <c r="G24" s="32"/>
      <c r="H24" s="32"/>
      <c r="I24" s="33"/>
      <c r="J24" s="33"/>
    </row>
    <row r="25" spans="1:10" ht="30.75" customHeight="1">
      <c r="A25" s="50"/>
      <c r="B25" s="8" t="s">
        <v>120</v>
      </c>
      <c r="C25" s="26" t="s">
        <v>64</v>
      </c>
      <c r="D25" s="9">
        <f>E25+F25+G25</f>
        <v>769458.83</v>
      </c>
      <c r="E25" s="9" t="s">
        <v>22</v>
      </c>
      <c r="F25" s="9" t="s">
        <v>15</v>
      </c>
      <c r="G25" s="9">
        <v>27113.7</v>
      </c>
      <c r="H25" s="9">
        <v>713191.71</v>
      </c>
      <c r="I25" s="9">
        <v>6862.75</v>
      </c>
      <c r="J25" s="9">
        <v>1237.6300000000001</v>
      </c>
    </row>
    <row r="26" spans="1:10" ht="69">
      <c r="A26" s="50"/>
      <c r="B26" s="4" t="s">
        <v>65</v>
      </c>
      <c r="C26" s="5" t="s">
        <v>26</v>
      </c>
      <c r="D26" s="9"/>
      <c r="E26" s="32"/>
      <c r="F26" s="32"/>
      <c r="G26" s="32"/>
      <c r="H26" s="32"/>
      <c r="I26" s="33"/>
      <c r="J26" s="33"/>
    </row>
    <row r="27" spans="1:10" ht="13.8">
      <c r="A27" s="50"/>
      <c r="B27" s="8" t="s">
        <v>115</v>
      </c>
      <c r="C27" s="5" t="s">
        <v>26</v>
      </c>
      <c r="D27" s="9">
        <f>E27+F27+G27</f>
        <v>1993.28</v>
      </c>
      <c r="E27" s="9">
        <v>1993.28</v>
      </c>
      <c r="F27" s="9"/>
      <c r="G27" s="9"/>
      <c r="H27" s="9"/>
      <c r="I27" s="9"/>
      <c r="J27" s="9"/>
    </row>
    <row r="28" spans="1:10" ht="13.8">
      <c r="A28" s="50"/>
      <c r="B28" s="8" t="s">
        <v>116</v>
      </c>
      <c r="C28" s="5" t="s">
        <v>26</v>
      </c>
      <c r="D28" s="9">
        <f>E28+F28+G28</f>
        <v>1494.96</v>
      </c>
      <c r="E28" s="9" t="s">
        <v>23</v>
      </c>
      <c r="F28" s="9"/>
      <c r="G28" s="9"/>
      <c r="H28" s="9"/>
      <c r="I28" s="9"/>
      <c r="J28" s="9"/>
    </row>
    <row r="29" spans="1:10" ht="13.8">
      <c r="A29" s="50"/>
      <c r="B29" s="8" t="s">
        <v>117</v>
      </c>
      <c r="C29" s="5" t="s">
        <v>26</v>
      </c>
      <c r="D29" s="9">
        <f>E29+F29+G29</f>
        <v>2989.91</v>
      </c>
      <c r="E29" s="9">
        <v>2989.91</v>
      </c>
      <c r="F29" s="9"/>
      <c r="G29" s="9"/>
      <c r="H29" s="9"/>
      <c r="I29" s="9"/>
      <c r="J29" s="9"/>
    </row>
    <row r="30" spans="1:10" ht="69">
      <c r="A30" s="50"/>
      <c r="B30" s="4" t="s">
        <v>118</v>
      </c>
      <c r="C30" s="5" t="s">
        <v>26</v>
      </c>
      <c r="D30" s="9"/>
      <c r="E30" s="9"/>
      <c r="F30" s="9"/>
      <c r="G30" s="9"/>
      <c r="H30" s="9"/>
      <c r="I30" s="9"/>
      <c r="J30" s="9"/>
    </row>
    <row r="31" spans="1:10" ht="13.8">
      <c r="A31" s="51"/>
      <c r="B31" s="8" t="s">
        <v>116</v>
      </c>
      <c r="C31" s="5" t="s">
        <v>26</v>
      </c>
      <c r="D31" s="9">
        <f>E31+F31+G31</f>
        <v>1993.28</v>
      </c>
      <c r="E31" s="9">
        <v>1993.28</v>
      </c>
      <c r="F31" s="9"/>
      <c r="G31" s="9"/>
      <c r="H31" s="9"/>
      <c r="I31" s="9"/>
      <c r="J31" s="9"/>
    </row>
    <row r="32" spans="1:10" ht="13.8">
      <c r="A32" s="10" t="s">
        <v>24</v>
      </c>
      <c r="B32" s="11"/>
      <c r="C32" s="5" t="s">
        <v>26</v>
      </c>
      <c r="D32" s="9">
        <f>G32</f>
        <v>26048.26</v>
      </c>
      <c r="E32" s="9" t="s">
        <v>25</v>
      </c>
      <c r="F32" s="9" t="s">
        <v>25</v>
      </c>
      <c r="G32" s="9">
        <f>26048.26</f>
        <v>26048.26</v>
      </c>
      <c r="H32" s="9" t="s">
        <v>25</v>
      </c>
      <c r="I32" s="9" t="s">
        <v>25</v>
      </c>
      <c r="J32" s="9" t="s">
        <v>25</v>
      </c>
    </row>
    <row r="33" spans="1:10" ht="58.5" customHeight="1">
      <c r="A33" s="46" t="s">
        <v>29</v>
      </c>
      <c r="B33" s="12" t="s">
        <v>30</v>
      </c>
      <c r="C33" s="13" t="s">
        <v>31</v>
      </c>
      <c r="D33" s="34">
        <f>SUM(E33:G33)</f>
        <v>37723.009999999995</v>
      </c>
      <c r="E33" s="34">
        <f>22328.93+690.85</f>
        <v>23019.78</v>
      </c>
      <c r="F33" s="34">
        <v>3857.41</v>
      </c>
      <c r="G33" s="34">
        <v>10845.82</v>
      </c>
      <c r="H33" s="35">
        <v>20894.87</v>
      </c>
      <c r="I33" s="35">
        <v>4258.3500000000004</v>
      </c>
      <c r="J33" s="35">
        <v>499.79</v>
      </c>
    </row>
    <row r="34" spans="1:10" ht="149.25" customHeight="1">
      <c r="A34" s="47"/>
      <c r="B34" s="12" t="s">
        <v>32</v>
      </c>
      <c r="C34" s="13" t="s">
        <v>33</v>
      </c>
      <c r="D34" s="36" t="s">
        <v>34</v>
      </c>
      <c r="E34" s="36" t="s">
        <v>107</v>
      </c>
      <c r="F34" s="36" t="s">
        <v>35</v>
      </c>
      <c r="G34" s="36" t="s">
        <v>95</v>
      </c>
      <c r="H34" s="27" t="s">
        <v>98</v>
      </c>
      <c r="I34" s="14" t="s">
        <v>96</v>
      </c>
      <c r="J34" s="14" t="s">
        <v>97</v>
      </c>
    </row>
    <row r="35" spans="1:10" ht="165.6">
      <c r="A35" s="47"/>
      <c r="B35" s="12" t="s">
        <v>36</v>
      </c>
      <c r="C35" s="13" t="s">
        <v>33</v>
      </c>
      <c r="D35" s="36" t="s">
        <v>37</v>
      </c>
      <c r="E35" s="36" t="s">
        <v>108</v>
      </c>
      <c r="F35" s="36" t="s">
        <v>35</v>
      </c>
      <c r="G35" s="36" t="s">
        <v>95</v>
      </c>
      <c r="H35" s="14" t="s">
        <v>38</v>
      </c>
      <c r="I35" s="14" t="s">
        <v>96</v>
      </c>
      <c r="J35" s="14" t="s">
        <v>97</v>
      </c>
    </row>
    <row r="36" spans="1:10" ht="82.8">
      <c r="A36" s="47"/>
      <c r="B36" s="15" t="s">
        <v>67</v>
      </c>
      <c r="C36" s="16" t="s">
        <v>31</v>
      </c>
      <c r="D36" s="29" t="s">
        <v>41</v>
      </c>
      <c r="E36" s="29" t="s">
        <v>41</v>
      </c>
      <c r="F36" s="29" t="s">
        <v>41</v>
      </c>
      <c r="G36" s="29" t="s">
        <v>41</v>
      </c>
      <c r="H36" s="29">
        <v>20894.87</v>
      </c>
      <c r="I36" s="35">
        <v>4258.3500000000004</v>
      </c>
      <c r="J36" s="35">
        <v>499.79</v>
      </c>
    </row>
    <row r="37" spans="1:10" ht="13.8">
      <c r="A37" s="47"/>
      <c r="B37" s="15" t="s">
        <v>78</v>
      </c>
      <c r="C37" s="16" t="s">
        <v>31</v>
      </c>
      <c r="D37" s="29">
        <f>E37</f>
        <v>66860.39</v>
      </c>
      <c r="E37" s="29">
        <v>66860.39</v>
      </c>
      <c r="F37" s="29" t="s">
        <v>41</v>
      </c>
      <c r="G37" s="29" t="s">
        <v>41</v>
      </c>
      <c r="H37" s="29" t="s">
        <v>41</v>
      </c>
      <c r="I37" s="29" t="s">
        <v>41</v>
      </c>
      <c r="J37" s="29" t="s">
        <v>41</v>
      </c>
    </row>
    <row r="38" spans="1:10" ht="13.8">
      <c r="A38" s="47"/>
      <c r="B38" s="15" t="s">
        <v>79</v>
      </c>
      <c r="C38" s="16" t="s">
        <v>31</v>
      </c>
      <c r="D38" s="29">
        <f t="shared" ref="D38:D54" si="0">E38</f>
        <v>80576.789999999994</v>
      </c>
      <c r="E38" s="29">
        <v>80576.789999999994</v>
      </c>
      <c r="F38" s="29" t="s">
        <v>41</v>
      </c>
      <c r="G38" s="29" t="s">
        <v>41</v>
      </c>
      <c r="H38" s="29" t="s">
        <v>41</v>
      </c>
      <c r="I38" s="29" t="s">
        <v>41</v>
      </c>
      <c r="J38" s="29" t="s">
        <v>41</v>
      </c>
    </row>
    <row r="39" spans="1:10" ht="13.8">
      <c r="A39" s="47"/>
      <c r="B39" s="15" t="s">
        <v>80</v>
      </c>
      <c r="C39" s="16" t="s">
        <v>31</v>
      </c>
      <c r="D39" s="29">
        <f t="shared" si="0"/>
        <v>24684.9</v>
      </c>
      <c r="E39" s="29">
        <v>24684.9</v>
      </c>
      <c r="F39" s="29" t="s">
        <v>41</v>
      </c>
      <c r="G39" s="29" t="s">
        <v>41</v>
      </c>
      <c r="H39" s="29" t="s">
        <v>41</v>
      </c>
      <c r="I39" s="29" t="s">
        <v>41</v>
      </c>
      <c r="J39" s="29" t="s">
        <v>41</v>
      </c>
    </row>
    <row r="40" spans="1:10" ht="13.8">
      <c r="A40" s="47"/>
      <c r="B40" s="15" t="s">
        <v>81</v>
      </c>
      <c r="C40" s="16" t="s">
        <v>31</v>
      </c>
      <c r="D40" s="29">
        <f t="shared" si="0"/>
        <v>29626.46</v>
      </c>
      <c r="E40" s="29">
        <v>29626.46</v>
      </c>
      <c r="F40" s="29" t="s">
        <v>41</v>
      </c>
      <c r="G40" s="29" t="s">
        <v>41</v>
      </c>
      <c r="H40" s="29" t="s">
        <v>41</v>
      </c>
      <c r="I40" s="29" t="s">
        <v>41</v>
      </c>
      <c r="J40" s="29" t="s">
        <v>41</v>
      </c>
    </row>
    <row r="41" spans="1:10" ht="13.8">
      <c r="A41" s="47"/>
      <c r="B41" s="15" t="s">
        <v>86</v>
      </c>
      <c r="C41" s="16" t="s">
        <v>31</v>
      </c>
      <c r="D41" s="29">
        <f t="shared" si="0"/>
        <v>66860.39</v>
      </c>
      <c r="E41" s="29">
        <v>66860.39</v>
      </c>
      <c r="F41" s="29" t="s">
        <v>41</v>
      </c>
      <c r="G41" s="29" t="s">
        <v>41</v>
      </c>
      <c r="H41" s="29" t="s">
        <v>41</v>
      </c>
      <c r="I41" s="29" t="s">
        <v>41</v>
      </c>
      <c r="J41" s="29" t="s">
        <v>41</v>
      </c>
    </row>
    <row r="42" spans="1:10" ht="13.8">
      <c r="A42" s="47"/>
      <c r="B42" s="15" t="s">
        <v>87</v>
      </c>
      <c r="C42" s="16" t="s">
        <v>31</v>
      </c>
      <c r="D42" s="29">
        <f t="shared" si="0"/>
        <v>80576.77</v>
      </c>
      <c r="E42" s="29">
        <v>80576.77</v>
      </c>
      <c r="F42" s="29" t="s">
        <v>41</v>
      </c>
      <c r="G42" s="29" t="s">
        <v>41</v>
      </c>
      <c r="H42" s="29" t="s">
        <v>41</v>
      </c>
      <c r="I42" s="29" t="s">
        <v>41</v>
      </c>
      <c r="J42" s="29" t="s">
        <v>41</v>
      </c>
    </row>
    <row r="43" spans="1:10" ht="13.8">
      <c r="A43" s="47"/>
      <c r="B43" s="15" t="s">
        <v>71</v>
      </c>
      <c r="C43" s="16" t="s">
        <v>31</v>
      </c>
      <c r="D43" s="29">
        <f t="shared" si="0"/>
        <v>89075.19</v>
      </c>
      <c r="E43" s="29">
        <v>89075.19</v>
      </c>
      <c r="F43" s="29" t="s">
        <v>41</v>
      </c>
      <c r="G43" s="29" t="s">
        <v>41</v>
      </c>
      <c r="H43" s="29" t="s">
        <v>41</v>
      </c>
      <c r="I43" s="29" t="s">
        <v>41</v>
      </c>
      <c r="J43" s="29" t="s">
        <v>41</v>
      </c>
    </row>
    <row r="44" spans="1:10" ht="13.8">
      <c r="A44" s="47"/>
      <c r="B44" s="15" t="s">
        <v>72</v>
      </c>
      <c r="C44" s="16" t="s">
        <v>31</v>
      </c>
      <c r="D44" s="29">
        <f t="shared" si="0"/>
        <v>107600.45</v>
      </c>
      <c r="E44" s="29">
        <v>107600.45</v>
      </c>
      <c r="F44" s="29" t="s">
        <v>41</v>
      </c>
      <c r="G44" s="29" t="s">
        <v>41</v>
      </c>
      <c r="H44" s="29" t="s">
        <v>41</v>
      </c>
      <c r="I44" s="29" t="s">
        <v>41</v>
      </c>
      <c r="J44" s="29" t="s">
        <v>41</v>
      </c>
    </row>
    <row r="45" spans="1:10" ht="13.8">
      <c r="A45" s="47"/>
      <c r="B45" s="15" t="s">
        <v>88</v>
      </c>
      <c r="C45" s="16" t="s">
        <v>31</v>
      </c>
      <c r="D45" s="29">
        <f t="shared" si="0"/>
        <v>63972.15</v>
      </c>
      <c r="E45" s="29">
        <v>63972.15</v>
      </c>
      <c r="F45" s="29" t="s">
        <v>41</v>
      </c>
      <c r="G45" s="29" t="s">
        <v>41</v>
      </c>
      <c r="H45" s="29" t="s">
        <v>41</v>
      </c>
      <c r="I45" s="29" t="s">
        <v>41</v>
      </c>
      <c r="J45" s="29" t="s">
        <v>41</v>
      </c>
    </row>
    <row r="46" spans="1:10" ht="13.8">
      <c r="A46" s="47"/>
      <c r="B46" s="15" t="s">
        <v>89</v>
      </c>
      <c r="C46" s="16" t="s">
        <v>31</v>
      </c>
      <c r="D46" s="29">
        <f t="shared" si="0"/>
        <v>77079.23</v>
      </c>
      <c r="E46" s="29">
        <v>77079.23</v>
      </c>
      <c r="F46" s="29" t="s">
        <v>41</v>
      </c>
      <c r="G46" s="29" t="s">
        <v>41</v>
      </c>
      <c r="H46" s="29" t="s">
        <v>41</v>
      </c>
      <c r="I46" s="29" t="s">
        <v>41</v>
      </c>
      <c r="J46" s="29" t="s">
        <v>41</v>
      </c>
    </row>
    <row r="47" spans="1:10" ht="13.8">
      <c r="A47" s="47"/>
      <c r="B47" s="15" t="s">
        <v>82</v>
      </c>
      <c r="C47" s="16" t="s">
        <v>31</v>
      </c>
      <c r="D47" s="29">
        <f t="shared" si="0"/>
        <v>168582.97</v>
      </c>
      <c r="E47" s="29">
        <v>168582.97</v>
      </c>
      <c r="F47" s="29" t="s">
        <v>41</v>
      </c>
      <c r="G47" s="29" t="s">
        <v>41</v>
      </c>
      <c r="H47" s="29" t="s">
        <v>41</v>
      </c>
      <c r="I47" s="29" t="s">
        <v>41</v>
      </c>
      <c r="J47" s="29" t="s">
        <v>41</v>
      </c>
    </row>
    <row r="48" spans="1:10" ht="13.8">
      <c r="A48" s="47"/>
      <c r="B48" s="15" t="s">
        <v>83</v>
      </c>
      <c r="C48" s="16" t="s">
        <v>31</v>
      </c>
      <c r="D48" s="29">
        <f t="shared" si="0"/>
        <v>203284.23</v>
      </c>
      <c r="E48" s="29">
        <v>203284.23</v>
      </c>
      <c r="F48" s="29" t="s">
        <v>41</v>
      </c>
      <c r="G48" s="29" t="s">
        <v>41</v>
      </c>
      <c r="H48" s="29" t="s">
        <v>41</v>
      </c>
      <c r="I48" s="29" t="s">
        <v>41</v>
      </c>
      <c r="J48" s="29" t="s">
        <v>41</v>
      </c>
    </row>
    <row r="49" spans="1:11" ht="13.8">
      <c r="A49" s="47"/>
      <c r="B49" s="15" t="s">
        <v>90</v>
      </c>
      <c r="C49" s="16" t="s">
        <v>31</v>
      </c>
      <c r="D49" s="29">
        <f t="shared" si="0"/>
        <v>172299.06</v>
      </c>
      <c r="E49" s="29">
        <v>172299.06</v>
      </c>
      <c r="F49" s="29" t="s">
        <v>41</v>
      </c>
      <c r="G49" s="29" t="s">
        <v>41</v>
      </c>
      <c r="H49" s="29" t="s">
        <v>41</v>
      </c>
      <c r="I49" s="29" t="s">
        <v>41</v>
      </c>
      <c r="J49" s="29" t="s">
        <v>41</v>
      </c>
    </row>
    <row r="50" spans="1:11" ht="13.8">
      <c r="A50" s="47"/>
      <c r="B50" s="15" t="s">
        <v>91</v>
      </c>
      <c r="C50" s="16" t="s">
        <v>31</v>
      </c>
      <c r="D50" s="29">
        <f t="shared" si="0"/>
        <v>207952.59</v>
      </c>
      <c r="E50" s="29">
        <v>207952.59</v>
      </c>
      <c r="F50" s="29" t="s">
        <v>41</v>
      </c>
      <c r="G50" s="29" t="s">
        <v>41</v>
      </c>
      <c r="H50" s="29" t="s">
        <v>41</v>
      </c>
      <c r="I50" s="29" t="s">
        <v>41</v>
      </c>
      <c r="J50" s="29" t="s">
        <v>41</v>
      </c>
    </row>
    <row r="51" spans="1:11" ht="13.8">
      <c r="A51" s="47"/>
      <c r="B51" s="15" t="s">
        <v>84</v>
      </c>
      <c r="C51" s="16" t="s">
        <v>31</v>
      </c>
      <c r="D51" s="29">
        <f t="shared" si="0"/>
        <v>95991.28</v>
      </c>
      <c r="E51" s="29">
        <v>95991.28</v>
      </c>
      <c r="F51" s="29" t="s">
        <v>41</v>
      </c>
      <c r="G51" s="29" t="s">
        <v>41</v>
      </c>
      <c r="H51" s="29" t="s">
        <v>41</v>
      </c>
      <c r="I51" s="29" t="s">
        <v>41</v>
      </c>
      <c r="J51" s="29" t="s">
        <v>41</v>
      </c>
    </row>
    <row r="52" spans="1:11" ht="13.8">
      <c r="A52" s="47"/>
      <c r="B52" s="15" t="s">
        <v>85</v>
      </c>
      <c r="C52" s="16" t="s">
        <v>31</v>
      </c>
      <c r="D52" s="29">
        <f t="shared" si="0"/>
        <v>115975.58</v>
      </c>
      <c r="E52" s="29">
        <v>115975.58</v>
      </c>
      <c r="F52" s="29" t="s">
        <v>41</v>
      </c>
      <c r="G52" s="29" t="s">
        <v>41</v>
      </c>
      <c r="H52" s="29" t="s">
        <v>41</v>
      </c>
      <c r="I52" s="29" t="s">
        <v>41</v>
      </c>
      <c r="J52" s="29" t="s">
        <v>41</v>
      </c>
    </row>
    <row r="53" spans="1:11" ht="13.8">
      <c r="A53" s="47"/>
      <c r="B53" s="15" t="s">
        <v>73</v>
      </c>
      <c r="C53" s="16" t="s">
        <v>31</v>
      </c>
      <c r="D53" s="29">
        <f t="shared" si="0"/>
        <v>22724.03</v>
      </c>
      <c r="E53" s="29">
        <v>22724.03</v>
      </c>
      <c r="F53" s="29" t="s">
        <v>41</v>
      </c>
      <c r="G53" s="29" t="s">
        <v>41</v>
      </c>
      <c r="H53" s="29" t="s">
        <v>41</v>
      </c>
      <c r="I53" s="29" t="s">
        <v>41</v>
      </c>
      <c r="J53" s="29" t="s">
        <v>41</v>
      </c>
    </row>
    <row r="54" spans="1:11" ht="13.8">
      <c r="A54" s="47"/>
      <c r="B54" s="15" t="s">
        <v>74</v>
      </c>
      <c r="C54" s="16" t="s">
        <v>31</v>
      </c>
      <c r="D54" s="29">
        <f t="shared" si="0"/>
        <v>27251.919999999998</v>
      </c>
      <c r="E54" s="29">
        <v>27251.919999999998</v>
      </c>
      <c r="F54" s="29" t="s">
        <v>41</v>
      </c>
      <c r="G54" s="29" t="s">
        <v>41</v>
      </c>
      <c r="H54" s="29" t="s">
        <v>41</v>
      </c>
      <c r="I54" s="29" t="s">
        <v>41</v>
      </c>
      <c r="J54" s="29" t="s">
        <v>41</v>
      </c>
    </row>
    <row r="55" spans="1:11" ht="82.8">
      <c r="A55" s="47"/>
      <c r="B55" s="12" t="s">
        <v>68</v>
      </c>
      <c r="C55" s="16" t="s">
        <v>31</v>
      </c>
      <c r="D55" s="29">
        <f>SUM(E55:G55)</f>
        <v>131822.46000000002</v>
      </c>
      <c r="E55" s="29">
        <f>116428.38+690.85</f>
        <v>117119.23000000001</v>
      </c>
      <c r="F55" s="29">
        <v>3857.41</v>
      </c>
      <c r="G55" s="34">
        <v>10845.82</v>
      </c>
      <c r="H55" s="29">
        <v>114994.32</v>
      </c>
      <c r="I55" s="35">
        <v>4258.3500000000004</v>
      </c>
      <c r="J55" s="35">
        <v>499.79</v>
      </c>
      <c r="K55" s="28"/>
    </row>
    <row r="56" spans="1:11" ht="82.8">
      <c r="A56" s="47"/>
      <c r="B56" s="12" t="s">
        <v>76</v>
      </c>
      <c r="C56" s="16" t="s">
        <v>31</v>
      </c>
      <c r="D56" s="29">
        <f>SUM(E56:G56)</f>
        <v>189842.33000000002</v>
      </c>
      <c r="E56" s="29">
        <f>174448.25+690.85</f>
        <v>175139.1</v>
      </c>
      <c r="F56" s="29">
        <v>3857.41</v>
      </c>
      <c r="G56" s="34">
        <v>10845.82</v>
      </c>
      <c r="H56" s="29">
        <v>173014.19</v>
      </c>
      <c r="I56" s="35">
        <v>4258.3500000000004</v>
      </c>
      <c r="J56" s="35">
        <v>499.79</v>
      </c>
      <c r="K56" s="28"/>
    </row>
    <row r="57" spans="1:11" ht="69">
      <c r="A57" s="47"/>
      <c r="B57" s="12" t="s">
        <v>69</v>
      </c>
      <c r="C57" s="16" t="s">
        <v>31</v>
      </c>
      <c r="D57" s="29">
        <f>E57</f>
        <v>20712.060000000001</v>
      </c>
      <c r="E57" s="29">
        <v>20712.060000000001</v>
      </c>
      <c r="F57" s="29" t="s">
        <v>41</v>
      </c>
      <c r="G57" s="29" t="s">
        <v>41</v>
      </c>
      <c r="H57" s="29">
        <v>20712.060000000001</v>
      </c>
      <c r="I57" s="29" t="s">
        <v>41</v>
      </c>
      <c r="J57" s="29" t="s">
        <v>41</v>
      </c>
    </row>
    <row r="58" spans="1:11" ht="69">
      <c r="A58" s="48"/>
      <c r="B58" s="12" t="s">
        <v>70</v>
      </c>
      <c r="C58" s="16" t="s">
        <v>31</v>
      </c>
      <c r="D58" s="29">
        <f>E58</f>
        <v>24958.99</v>
      </c>
      <c r="E58" s="29">
        <v>24958.99</v>
      </c>
      <c r="F58" s="29" t="s">
        <v>41</v>
      </c>
      <c r="G58" s="29" t="s">
        <v>41</v>
      </c>
      <c r="H58" s="29">
        <v>24958.99</v>
      </c>
      <c r="I58" s="29" t="s">
        <v>41</v>
      </c>
      <c r="J58" s="29" t="s">
        <v>41</v>
      </c>
    </row>
    <row r="59" spans="1:11" ht="55.2">
      <c r="A59" s="46" t="s">
        <v>42</v>
      </c>
      <c r="B59" s="12" t="s">
        <v>30</v>
      </c>
      <c r="C59" s="13" t="s">
        <v>31</v>
      </c>
      <c r="D59" s="34">
        <f>SUM(E59:G59)</f>
        <v>48699.21</v>
      </c>
      <c r="E59" s="34">
        <f>33147.58+848.4</f>
        <v>33995.980000000003</v>
      </c>
      <c r="F59" s="34">
        <v>3857.41</v>
      </c>
      <c r="G59" s="29">
        <v>10845.82</v>
      </c>
      <c r="H59" s="35">
        <v>31713.52</v>
      </c>
      <c r="I59" s="35">
        <v>4258.3500000000004</v>
      </c>
      <c r="J59" s="35">
        <v>499.79</v>
      </c>
    </row>
    <row r="60" spans="1:11" ht="82.8">
      <c r="A60" s="47"/>
      <c r="B60" s="12" t="s">
        <v>43</v>
      </c>
      <c r="C60" s="13" t="s">
        <v>31</v>
      </c>
      <c r="D60" s="34">
        <f>SUM(E60:G60)</f>
        <v>52011.049999999996</v>
      </c>
      <c r="E60" s="34">
        <f>36459.42+848.4</f>
        <v>37307.82</v>
      </c>
      <c r="F60" s="34">
        <v>3857.41</v>
      </c>
      <c r="G60" s="29">
        <v>10845.82</v>
      </c>
      <c r="H60" s="35">
        <v>35025.360000000001</v>
      </c>
      <c r="I60" s="35">
        <v>4258.3500000000004</v>
      </c>
      <c r="J60" s="35">
        <v>499.79</v>
      </c>
    </row>
    <row r="61" spans="1:11" ht="163.5" customHeight="1">
      <c r="A61" s="47"/>
      <c r="B61" s="12" t="s">
        <v>32</v>
      </c>
      <c r="C61" s="13" t="s">
        <v>33</v>
      </c>
      <c r="D61" s="36" t="s">
        <v>44</v>
      </c>
      <c r="E61" s="36" t="s">
        <v>109</v>
      </c>
      <c r="F61" s="36" t="s">
        <v>35</v>
      </c>
      <c r="G61" s="36" t="s">
        <v>99</v>
      </c>
      <c r="H61" s="14" t="s">
        <v>100</v>
      </c>
      <c r="I61" s="14" t="s">
        <v>101</v>
      </c>
      <c r="J61" s="14" t="s">
        <v>97</v>
      </c>
    </row>
    <row r="62" spans="1:11" ht="165.6">
      <c r="A62" s="47"/>
      <c r="B62" s="12" t="s">
        <v>36</v>
      </c>
      <c r="C62" s="13" t="s">
        <v>33</v>
      </c>
      <c r="D62" s="34" t="s">
        <v>45</v>
      </c>
      <c r="E62" s="34" t="s">
        <v>110</v>
      </c>
      <c r="F62" s="34" t="s">
        <v>35</v>
      </c>
      <c r="G62" s="34" t="s">
        <v>99</v>
      </c>
      <c r="H62" s="35" t="s">
        <v>46</v>
      </c>
      <c r="I62" s="35" t="s">
        <v>101</v>
      </c>
      <c r="J62" s="35" t="s">
        <v>97</v>
      </c>
    </row>
    <row r="63" spans="1:11" ht="82.8">
      <c r="A63" s="47"/>
      <c r="B63" s="15" t="s">
        <v>67</v>
      </c>
      <c r="C63" s="16" t="s">
        <v>31</v>
      </c>
      <c r="D63" s="29" t="s">
        <v>39</v>
      </c>
      <c r="E63" s="29" t="s">
        <v>39</v>
      </c>
      <c r="F63" s="29" t="s">
        <v>39</v>
      </c>
      <c r="G63" s="29" t="s">
        <v>39</v>
      </c>
      <c r="H63" s="29">
        <v>21463.43</v>
      </c>
      <c r="I63" s="29">
        <v>4258.3500000000004</v>
      </c>
      <c r="J63" s="29">
        <v>499.79</v>
      </c>
    </row>
    <row r="64" spans="1:11" ht="13.8">
      <c r="A64" s="47"/>
      <c r="B64" s="15" t="s">
        <v>78</v>
      </c>
      <c r="C64" s="16" t="s">
        <v>31</v>
      </c>
      <c r="D64" s="29">
        <f>E64</f>
        <v>66860.39</v>
      </c>
      <c r="E64" s="29">
        <v>66860.39</v>
      </c>
      <c r="F64" s="29" t="s">
        <v>41</v>
      </c>
      <c r="G64" s="29" t="s">
        <v>41</v>
      </c>
      <c r="H64" s="29" t="s">
        <v>41</v>
      </c>
      <c r="I64" s="29" t="s">
        <v>41</v>
      </c>
      <c r="J64" s="29" t="s">
        <v>41</v>
      </c>
    </row>
    <row r="65" spans="1:10" ht="13.8">
      <c r="A65" s="47"/>
      <c r="B65" s="15" t="s">
        <v>79</v>
      </c>
      <c r="C65" s="16" t="s">
        <v>31</v>
      </c>
      <c r="D65" s="29">
        <f>E65</f>
        <v>80576.789999999994</v>
      </c>
      <c r="E65" s="29">
        <v>80576.789999999994</v>
      </c>
      <c r="F65" s="29" t="s">
        <v>41</v>
      </c>
      <c r="G65" s="29" t="s">
        <v>41</v>
      </c>
      <c r="H65" s="29" t="s">
        <v>41</v>
      </c>
      <c r="I65" s="29" t="s">
        <v>41</v>
      </c>
      <c r="J65" s="29" t="s">
        <v>41</v>
      </c>
    </row>
    <row r="66" spans="1:10" ht="13.8">
      <c r="A66" s="47"/>
      <c r="B66" s="15" t="s">
        <v>80</v>
      </c>
      <c r="C66" s="16" t="s">
        <v>31</v>
      </c>
      <c r="D66" s="29">
        <f t="shared" ref="D66:D75" si="1">E66</f>
        <v>24684.9</v>
      </c>
      <c r="E66" s="29">
        <v>24684.9</v>
      </c>
      <c r="F66" s="29" t="s">
        <v>41</v>
      </c>
      <c r="G66" s="29" t="s">
        <v>41</v>
      </c>
      <c r="H66" s="29" t="s">
        <v>41</v>
      </c>
      <c r="I66" s="29" t="s">
        <v>41</v>
      </c>
      <c r="J66" s="29" t="s">
        <v>41</v>
      </c>
    </row>
    <row r="67" spans="1:10" ht="13.8">
      <c r="A67" s="47"/>
      <c r="B67" s="15" t="s">
        <v>81</v>
      </c>
      <c r="C67" s="16" t="s">
        <v>31</v>
      </c>
      <c r="D67" s="29">
        <f t="shared" si="1"/>
        <v>29626.46</v>
      </c>
      <c r="E67" s="29">
        <v>29626.46</v>
      </c>
      <c r="F67" s="29" t="s">
        <v>41</v>
      </c>
      <c r="G67" s="29" t="s">
        <v>41</v>
      </c>
      <c r="H67" s="29" t="s">
        <v>41</v>
      </c>
      <c r="I67" s="29" t="s">
        <v>41</v>
      </c>
      <c r="J67" s="29" t="s">
        <v>41</v>
      </c>
    </row>
    <row r="68" spans="1:10" ht="13.8">
      <c r="A68" s="47"/>
      <c r="B68" s="15" t="s">
        <v>71</v>
      </c>
      <c r="C68" s="16" t="s">
        <v>31</v>
      </c>
      <c r="D68" s="29">
        <f t="shared" si="1"/>
        <v>89075.19</v>
      </c>
      <c r="E68" s="29">
        <v>89075.19</v>
      </c>
      <c r="F68" s="29" t="s">
        <v>41</v>
      </c>
      <c r="G68" s="29" t="s">
        <v>41</v>
      </c>
      <c r="H68" s="29" t="s">
        <v>41</v>
      </c>
      <c r="I68" s="29" t="s">
        <v>41</v>
      </c>
      <c r="J68" s="29" t="s">
        <v>41</v>
      </c>
    </row>
    <row r="69" spans="1:10" ht="13.8">
      <c r="A69" s="47"/>
      <c r="B69" s="15" t="s">
        <v>72</v>
      </c>
      <c r="C69" s="16" t="s">
        <v>31</v>
      </c>
      <c r="D69" s="29">
        <f t="shared" si="1"/>
        <v>107600.45</v>
      </c>
      <c r="E69" s="29">
        <v>107600.45</v>
      </c>
      <c r="F69" s="29" t="s">
        <v>41</v>
      </c>
      <c r="G69" s="29" t="s">
        <v>41</v>
      </c>
      <c r="H69" s="29" t="s">
        <v>41</v>
      </c>
      <c r="I69" s="29" t="s">
        <v>41</v>
      </c>
      <c r="J69" s="29" t="s">
        <v>41</v>
      </c>
    </row>
    <row r="70" spans="1:10" ht="13.8">
      <c r="A70" s="47"/>
      <c r="B70" s="15" t="s">
        <v>82</v>
      </c>
      <c r="C70" s="16" t="s">
        <v>31</v>
      </c>
      <c r="D70" s="29">
        <f t="shared" si="1"/>
        <v>256522.21</v>
      </c>
      <c r="E70" s="29">
        <v>256522.21</v>
      </c>
      <c r="F70" s="29" t="s">
        <v>41</v>
      </c>
      <c r="G70" s="29" t="s">
        <v>41</v>
      </c>
      <c r="H70" s="29" t="s">
        <v>41</v>
      </c>
      <c r="I70" s="29" t="s">
        <v>41</v>
      </c>
      <c r="J70" s="29" t="s">
        <v>41</v>
      </c>
    </row>
    <row r="71" spans="1:10" ht="13.8">
      <c r="A71" s="47"/>
      <c r="B71" s="15" t="s">
        <v>83</v>
      </c>
      <c r="C71" s="16" t="s">
        <v>31</v>
      </c>
      <c r="D71" s="29">
        <f t="shared" si="1"/>
        <v>309465.84999999998</v>
      </c>
      <c r="E71" s="29">
        <v>309465.84999999998</v>
      </c>
      <c r="F71" s="29" t="s">
        <v>41</v>
      </c>
      <c r="G71" s="29" t="s">
        <v>41</v>
      </c>
      <c r="H71" s="29" t="s">
        <v>41</v>
      </c>
      <c r="I71" s="29" t="s">
        <v>41</v>
      </c>
      <c r="J71" s="29" t="s">
        <v>41</v>
      </c>
    </row>
    <row r="72" spans="1:10" ht="13.8">
      <c r="A72" s="47"/>
      <c r="B72" s="15" t="s">
        <v>84</v>
      </c>
      <c r="C72" s="16" t="s">
        <v>31</v>
      </c>
      <c r="D72" s="29">
        <f t="shared" si="1"/>
        <v>31601.01</v>
      </c>
      <c r="E72" s="29">
        <v>31601.01</v>
      </c>
      <c r="F72" s="29" t="s">
        <v>41</v>
      </c>
      <c r="G72" s="29" t="s">
        <v>41</v>
      </c>
      <c r="H72" s="29" t="s">
        <v>41</v>
      </c>
      <c r="I72" s="29" t="s">
        <v>41</v>
      </c>
      <c r="J72" s="29" t="s">
        <v>41</v>
      </c>
    </row>
    <row r="73" spans="1:10" ht="13.8">
      <c r="A73" s="47"/>
      <c r="B73" s="15" t="s">
        <v>85</v>
      </c>
      <c r="C73" s="16" t="s">
        <v>31</v>
      </c>
      <c r="D73" s="29">
        <f t="shared" si="1"/>
        <v>38001.589999999997</v>
      </c>
      <c r="E73" s="29">
        <v>38001.589999999997</v>
      </c>
      <c r="F73" s="29" t="s">
        <v>41</v>
      </c>
      <c r="G73" s="29" t="s">
        <v>41</v>
      </c>
      <c r="H73" s="29" t="s">
        <v>41</v>
      </c>
      <c r="I73" s="29" t="s">
        <v>41</v>
      </c>
      <c r="J73" s="29" t="s">
        <v>41</v>
      </c>
    </row>
    <row r="74" spans="1:10" ht="13.8">
      <c r="A74" s="47"/>
      <c r="B74" s="15" t="s">
        <v>73</v>
      </c>
      <c r="C74" s="16" t="s">
        <v>31</v>
      </c>
      <c r="D74" s="29">
        <f t="shared" si="1"/>
        <v>22724.03</v>
      </c>
      <c r="E74" s="29">
        <v>22724.03</v>
      </c>
      <c r="F74" s="29" t="s">
        <v>41</v>
      </c>
      <c r="G74" s="29" t="s">
        <v>41</v>
      </c>
      <c r="H74" s="29" t="s">
        <v>41</v>
      </c>
      <c r="I74" s="29" t="s">
        <v>41</v>
      </c>
      <c r="J74" s="29" t="s">
        <v>41</v>
      </c>
    </row>
    <row r="75" spans="1:10" ht="13.8">
      <c r="A75" s="47"/>
      <c r="B75" s="15" t="s">
        <v>74</v>
      </c>
      <c r="C75" s="16" t="s">
        <v>31</v>
      </c>
      <c r="D75" s="29">
        <f t="shared" si="1"/>
        <v>27251.919999999998</v>
      </c>
      <c r="E75" s="29">
        <v>27251.919999999998</v>
      </c>
      <c r="F75" s="29" t="s">
        <v>41</v>
      </c>
      <c r="G75" s="29" t="s">
        <v>41</v>
      </c>
      <c r="H75" s="29" t="s">
        <v>41</v>
      </c>
      <c r="I75" s="29" t="s">
        <v>41</v>
      </c>
      <c r="J75" s="29" t="s">
        <v>41</v>
      </c>
    </row>
    <row r="76" spans="1:10" ht="82.8">
      <c r="A76" s="47"/>
      <c r="B76" s="12" t="s">
        <v>68</v>
      </c>
      <c r="C76" s="16" t="s">
        <v>31</v>
      </c>
      <c r="D76" s="29">
        <f>SUM(E76:G76)</f>
        <v>160728.59</v>
      </c>
      <c r="E76" s="29">
        <f>145176.96+848.4</f>
        <v>146025.35999999999</v>
      </c>
      <c r="F76" s="29">
        <v>3857.41</v>
      </c>
      <c r="G76" s="29">
        <v>10845.82</v>
      </c>
      <c r="H76" s="29">
        <v>143742.9</v>
      </c>
      <c r="I76" s="35">
        <v>4258.3500000000004</v>
      </c>
      <c r="J76" s="35">
        <v>499.79</v>
      </c>
    </row>
    <row r="77" spans="1:10" ht="82.8">
      <c r="A77" s="47"/>
      <c r="B77" s="12" t="s">
        <v>75</v>
      </c>
      <c r="C77" s="16" t="s">
        <v>31</v>
      </c>
      <c r="D77" s="29">
        <f>SUM(E77:G77)</f>
        <v>233253.43</v>
      </c>
      <c r="E77" s="29">
        <f>217701.8+848.4</f>
        <v>218550.19999999998</v>
      </c>
      <c r="F77" s="29">
        <v>3857.41</v>
      </c>
      <c r="G77" s="29">
        <v>10845.82</v>
      </c>
      <c r="H77" s="29">
        <v>216267.74</v>
      </c>
      <c r="I77" s="35">
        <v>4258.3500000000004</v>
      </c>
      <c r="J77" s="35">
        <v>499.79</v>
      </c>
    </row>
    <row r="78" spans="1:10" ht="69">
      <c r="A78" s="47"/>
      <c r="B78" s="12" t="s">
        <v>69</v>
      </c>
      <c r="C78" s="16" t="s">
        <v>31</v>
      </c>
      <c r="D78" s="29">
        <v>32794.07</v>
      </c>
      <c r="E78" s="29">
        <f>D78</f>
        <v>32794.07</v>
      </c>
      <c r="F78" s="29" t="s">
        <v>41</v>
      </c>
      <c r="G78" s="29" t="s">
        <v>41</v>
      </c>
      <c r="H78" s="29">
        <f>D78</f>
        <v>32794.07</v>
      </c>
      <c r="I78" s="29" t="s">
        <v>41</v>
      </c>
      <c r="J78" s="29" t="s">
        <v>41</v>
      </c>
    </row>
    <row r="79" spans="1:10" ht="69">
      <c r="A79" s="48"/>
      <c r="B79" s="12" t="s">
        <v>70</v>
      </c>
      <c r="C79" s="16" t="s">
        <v>31</v>
      </c>
      <c r="D79" s="29">
        <f>E79</f>
        <v>39518.410000000003</v>
      </c>
      <c r="E79" s="29">
        <v>39518.410000000003</v>
      </c>
      <c r="F79" s="29" t="s">
        <v>41</v>
      </c>
      <c r="G79" s="29" t="s">
        <v>41</v>
      </c>
      <c r="H79" s="29">
        <v>39518.410000000003</v>
      </c>
      <c r="I79" s="29" t="s">
        <v>41</v>
      </c>
      <c r="J79" s="29" t="s">
        <v>41</v>
      </c>
    </row>
    <row r="80" spans="1:10" ht="63.75" customHeight="1">
      <c r="A80" s="46" t="s">
        <v>47</v>
      </c>
      <c r="B80" s="12" t="s">
        <v>30</v>
      </c>
      <c r="C80" s="13" t="s">
        <v>31</v>
      </c>
      <c r="D80" s="34">
        <f>SUM(E80:G80)</f>
        <v>55356.51</v>
      </c>
      <c r="E80" s="34">
        <f>39660.87+992.41</f>
        <v>40653.280000000006</v>
      </c>
      <c r="F80" s="34">
        <v>3857.41</v>
      </c>
      <c r="G80" s="29">
        <v>10845.82</v>
      </c>
      <c r="H80" s="35">
        <v>38226.81</v>
      </c>
      <c r="I80" s="35">
        <v>4258.3500000000004</v>
      </c>
      <c r="J80" s="35">
        <v>499.79</v>
      </c>
    </row>
    <row r="81" spans="1:10" ht="163.5" customHeight="1">
      <c r="A81" s="47"/>
      <c r="B81" s="12" t="s">
        <v>32</v>
      </c>
      <c r="C81" s="13" t="s">
        <v>33</v>
      </c>
      <c r="D81" s="36" t="s">
        <v>48</v>
      </c>
      <c r="E81" s="36" t="s">
        <v>111</v>
      </c>
      <c r="F81" s="36" t="s">
        <v>35</v>
      </c>
      <c r="G81" s="36" t="s">
        <v>99</v>
      </c>
      <c r="H81" s="14" t="s">
        <v>103</v>
      </c>
      <c r="I81" s="14" t="s">
        <v>101</v>
      </c>
      <c r="J81" s="14" t="s">
        <v>97</v>
      </c>
    </row>
    <row r="82" spans="1:10" ht="165.6">
      <c r="A82" s="47"/>
      <c r="B82" s="12" t="s">
        <v>36</v>
      </c>
      <c r="C82" s="13" t="s">
        <v>33</v>
      </c>
      <c r="D82" s="36" t="s">
        <v>49</v>
      </c>
      <c r="E82" s="36" t="s">
        <v>112</v>
      </c>
      <c r="F82" s="36" t="s">
        <v>35</v>
      </c>
      <c r="G82" s="36" t="s">
        <v>99</v>
      </c>
      <c r="H82" s="14" t="s">
        <v>50</v>
      </c>
      <c r="I82" s="14" t="s">
        <v>101</v>
      </c>
      <c r="J82" s="14" t="s">
        <v>97</v>
      </c>
    </row>
    <row r="83" spans="1:10" ht="82.8">
      <c r="A83" s="47"/>
      <c r="B83" s="15" t="s">
        <v>77</v>
      </c>
      <c r="C83" s="16" t="s">
        <v>31</v>
      </c>
      <c r="D83" s="29" t="s">
        <v>41</v>
      </c>
      <c r="E83" s="29" t="s">
        <v>41</v>
      </c>
      <c r="F83" s="29" t="s">
        <v>41</v>
      </c>
      <c r="G83" s="29" t="s">
        <v>41</v>
      </c>
      <c r="H83" s="29">
        <v>21463.43</v>
      </c>
      <c r="I83" s="29">
        <v>4258.3500000000004</v>
      </c>
      <c r="J83" s="29">
        <v>499.79</v>
      </c>
    </row>
    <row r="84" spans="1:10" ht="13.8">
      <c r="A84" s="47"/>
      <c r="B84" s="15" t="s">
        <v>71</v>
      </c>
      <c r="C84" s="16" t="s">
        <v>31</v>
      </c>
      <c r="D84" s="29">
        <f>E84</f>
        <v>89075.19</v>
      </c>
      <c r="E84" s="29">
        <v>89075.19</v>
      </c>
      <c r="F84" s="29" t="s">
        <v>41</v>
      </c>
      <c r="G84" s="29" t="s">
        <v>41</v>
      </c>
      <c r="H84" s="29" t="s">
        <v>41</v>
      </c>
      <c r="I84" s="29" t="s">
        <v>41</v>
      </c>
      <c r="J84" s="29" t="s">
        <v>41</v>
      </c>
    </row>
    <row r="85" spans="1:10" ht="13.8">
      <c r="A85" s="47"/>
      <c r="B85" s="15" t="s">
        <v>72</v>
      </c>
      <c r="C85" s="16" t="s">
        <v>31</v>
      </c>
      <c r="D85" s="29">
        <f t="shared" ref="D85:D87" si="2">E85</f>
        <v>107600.45</v>
      </c>
      <c r="E85" s="29">
        <v>107600.45</v>
      </c>
      <c r="F85" s="29" t="s">
        <v>41</v>
      </c>
      <c r="G85" s="29" t="s">
        <v>41</v>
      </c>
      <c r="H85" s="29" t="s">
        <v>41</v>
      </c>
      <c r="I85" s="29" t="s">
        <v>41</v>
      </c>
      <c r="J85" s="29" t="s">
        <v>41</v>
      </c>
    </row>
    <row r="86" spans="1:10" ht="13.8">
      <c r="A86" s="47"/>
      <c r="B86" s="15" t="s">
        <v>73</v>
      </c>
      <c r="C86" s="16" t="s">
        <v>31</v>
      </c>
      <c r="D86" s="29">
        <f t="shared" si="2"/>
        <v>22724.03</v>
      </c>
      <c r="E86" s="29">
        <v>22724.03</v>
      </c>
      <c r="F86" s="29" t="s">
        <v>41</v>
      </c>
      <c r="G86" s="29" t="s">
        <v>41</v>
      </c>
      <c r="H86" s="29" t="s">
        <v>41</v>
      </c>
      <c r="I86" s="29" t="s">
        <v>41</v>
      </c>
      <c r="J86" s="29" t="s">
        <v>41</v>
      </c>
    </row>
    <row r="87" spans="1:10" ht="13.8">
      <c r="A87" s="47"/>
      <c r="B87" s="15" t="s">
        <v>74</v>
      </c>
      <c r="C87" s="16" t="s">
        <v>31</v>
      </c>
      <c r="D87" s="29">
        <f t="shared" si="2"/>
        <v>27251.919999999998</v>
      </c>
      <c r="E87" s="29">
        <v>27251.919999999998</v>
      </c>
      <c r="F87" s="29" t="s">
        <v>41</v>
      </c>
      <c r="G87" s="29" t="s">
        <v>41</v>
      </c>
      <c r="H87" s="29" t="s">
        <v>41</v>
      </c>
      <c r="I87" s="29" t="s">
        <v>41</v>
      </c>
      <c r="J87" s="29" t="s">
        <v>41</v>
      </c>
    </row>
    <row r="88" spans="1:10" ht="82.8">
      <c r="A88" s="47"/>
      <c r="B88" s="12" t="s">
        <v>68</v>
      </c>
      <c r="C88" s="16" t="s">
        <v>31</v>
      </c>
      <c r="D88" s="29">
        <f>SUM(E88:G88)</f>
        <v>189621.17</v>
      </c>
      <c r="E88" s="29">
        <f>173925.53+992.41</f>
        <v>174917.94</v>
      </c>
      <c r="F88" s="29">
        <v>3857.41</v>
      </c>
      <c r="G88" s="29">
        <v>10845.82</v>
      </c>
      <c r="H88" s="29">
        <v>172491.47</v>
      </c>
      <c r="I88" s="29">
        <v>4258.3500000000004</v>
      </c>
      <c r="J88" s="29">
        <v>499.79</v>
      </c>
    </row>
    <row r="89" spans="1:10" ht="82.8">
      <c r="A89" s="47"/>
      <c r="B89" s="12" t="s">
        <v>76</v>
      </c>
      <c r="C89" s="16" t="s">
        <v>31</v>
      </c>
      <c r="D89" s="29">
        <f>SUM(E89:G89)</f>
        <v>276650.98</v>
      </c>
      <c r="E89" s="29">
        <f>260955.34+992.41</f>
        <v>261947.75</v>
      </c>
      <c r="F89" s="29">
        <v>3857.41</v>
      </c>
      <c r="G89" s="29">
        <v>10845.82</v>
      </c>
      <c r="H89" s="29">
        <v>259521.28</v>
      </c>
      <c r="I89" s="29">
        <v>4258.3500000000004</v>
      </c>
      <c r="J89" s="29">
        <v>499.79</v>
      </c>
    </row>
    <row r="90" spans="1:10" ht="69">
      <c r="A90" s="48"/>
      <c r="B90" s="12" t="s">
        <v>40</v>
      </c>
      <c r="C90" s="16" t="s">
        <v>31</v>
      </c>
      <c r="D90" s="29">
        <v>34520.080000000002</v>
      </c>
      <c r="E90" s="29">
        <f>D90</f>
        <v>34520.080000000002</v>
      </c>
      <c r="F90" s="29" t="s">
        <v>41</v>
      </c>
      <c r="G90" s="29" t="s">
        <v>41</v>
      </c>
      <c r="H90" s="29">
        <f>D90</f>
        <v>34520.080000000002</v>
      </c>
      <c r="I90" s="29" t="s">
        <v>41</v>
      </c>
      <c r="J90" s="29" t="s">
        <v>41</v>
      </c>
    </row>
    <row r="91" spans="1:10" ht="122.25" customHeight="1">
      <c r="A91" s="44" t="s">
        <v>51</v>
      </c>
      <c r="B91" s="12" t="s">
        <v>52</v>
      </c>
      <c r="C91" s="16" t="s">
        <v>31</v>
      </c>
      <c r="D91" s="29">
        <f>E91</f>
        <v>2770.76</v>
      </c>
      <c r="E91" s="29">
        <v>2770.76</v>
      </c>
      <c r="F91" s="29" t="s">
        <v>41</v>
      </c>
      <c r="G91" s="29" t="s">
        <v>41</v>
      </c>
      <c r="H91" s="29">
        <f>E91</f>
        <v>2770.76</v>
      </c>
      <c r="I91" s="29" t="s">
        <v>41</v>
      </c>
      <c r="J91" s="29" t="s">
        <v>41</v>
      </c>
    </row>
    <row r="92" spans="1:10" ht="120.75" customHeight="1">
      <c r="A92" s="44"/>
      <c r="B92" s="12" t="s">
        <v>53</v>
      </c>
      <c r="C92" s="16" t="s">
        <v>31</v>
      </c>
      <c r="D92" s="29">
        <v>3461.18</v>
      </c>
      <c r="E92" s="29">
        <v>3461.18</v>
      </c>
      <c r="F92" s="29" t="s">
        <v>41</v>
      </c>
      <c r="G92" s="29" t="s">
        <v>41</v>
      </c>
      <c r="H92" s="29">
        <v>3461.18</v>
      </c>
      <c r="I92" s="29" t="s">
        <v>41</v>
      </c>
      <c r="J92" s="29" t="s">
        <v>41</v>
      </c>
    </row>
    <row r="93" spans="1:10" ht="124.2">
      <c r="A93" s="44"/>
      <c r="B93" s="12" t="s">
        <v>104</v>
      </c>
      <c r="C93" s="16" t="s">
        <v>31</v>
      </c>
      <c r="D93" s="29">
        <v>3829.24</v>
      </c>
      <c r="E93" s="29">
        <v>3829.24</v>
      </c>
      <c r="F93" s="29" t="s">
        <v>41</v>
      </c>
      <c r="G93" s="29" t="s">
        <v>41</v>
      </c>
      <c r="H93" s="29">
        <v>3829.24</v>
      </c>
      <c r="I93" s="29" t="s">
        <v>41</v>
      </c>
      <c r="J93" s="29" t="s">
        <v>41</v>
      </c>
    </row>
    <row r="94" spans="1:10" ht="124.2">
      <c r="A94" s="44"/>
      <c r="B94" s="12" t="s">
        <v>105</v>
      </c>
      <c r="C94" s="16" t="s">
        <v>31</v>
      </c>
      <c r="D94" s="29">
        <v>4783.41</v>
      </c>
      <c r="E94" s="29">
        <v>4783.41</v>
      </c>
      <c r="F94" s="29" t="s">
        <v>41</v>
      </c>
      <c r="G94" s="29" t="s">
        <v>41</v>
      </c>
      <c r="H94" s="29">
        <v>4783.41</v>
      </c>
      <c r="I94" s="29" t="s">
        <v>41</v>
      </c>
      <c r="J94" s="29" t="s">
        <v>41</v>
      </c>
    </row>
    <row r="95" spans="1:10" ht="30" customHeight="1" thickBot="1">
      <c r="A95" s="24" t="s">
        <v>60</v>
      </c>
    </row>
    <row r="96" spans="1:10" ht="83.4" thickBot="1">
      <c r="A96" s="17" t="s">
        <v>3</v>
      </c>
      <c r="B96" s="17" t="s">
        <v>55</v>
      </c>
      <c r="C96" s="17" t="s">
        <v>28</v>
      </c>
      <c r="D96" s="17" t="s">
        <v>4</v>
      </c>
      <c r="E96" s="17" t="s">
        <v>6</v>
      </c>
      <c r="F96" s="17" t="s">
        <v>7</v>
      </c>
      <c r="G96" s="17" t="s">
        <v>1</v>
      </c>
    </row>
    <row r="97" spans="1:7" ht="14.4" thickBot="1">
      <c r="A97" s="39" t="s">
        <v>8</v>
      </c>
      <c r="B97" s="40"/>
      <c r="C97" s="41"/>
      <c r="D97" s="18" t="s">
        <v>9</v>
      </c>
      <c r="E97" s="18" t="s">
        <v>9</v>
      </c>
      <c r="F97" s="18" t="s">
        <v>9</v>
      </c>
      <c r="G97" s="18" t="s">
        <v>9</v>
      </c>
    </row>
    <row r="98" spans="1:7" ht="27.75" customHeight="1" thickBot="1">
      <c r="A98" s="42" t="s">
        <v>56</v>
      </c>
      <c r="B98" s="19" t="s">
        <v>57</v>
      </c>
      <c r="C98" s="31" t="s">
        <v>102</v>
      </c>
      <c r="D98" s="21">
        <v>90.53</v>
      </c>
      <c r="E98" s="21">
        <v>37.75</v>
      </c>
      <c r="F98" s="30">
        <v>17.82</v>
      </c>
      <c r="G98" s="30">
        <v>1.63</v>
      </c>
    </row>
    <row r="99" spans="1:7" ht="34.5" customHeight="1" thickBot="1">
      <c r="A99" s="43"/>
      <c r="B99" s="20" t="s">
        <v>58</v>
      </c>
      <c r="C99" s="31" t="s">
        <v>102</v>
      </c>
      <c r="D99" s="21">
        <v>136.69999999999999</v>
      </c>
      <c r="E99" s="21">
        <v>56.39</v>
      </c>
      <c r="F99" s="30">
        <v>1.76</v>
      </c>
      <c r="G99" s="30">
        <v>1.84</v>
      </c>
    </row>
    <row r="103" spans="1:7">
      <c r="A103" s="22" t="s">
        <v>113</v>
      </c>
    </row>
  </sheetData>
  <mergeCells count="9">
    <mergeCell ref="A5:J5"/>
    <mergeCell ref="A97:C97"/>
    <mergeCell ref="A98:A99"/>
    <mergeCell ref="A91:A94"/>
    <mergeCell ref="A8:C8"/>
    <mergeCell ref="A33:A58"/>
    <mergeCell ref="A59:A79"/>
    <mergeCell ref="A80:A90"/>
    <mergeCell ref="A9:A31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2017-10-30T01:37:21Z</cp:lastPrinted>
  <dcterms:modified xsi:type="dcterms:W3CDTF">2017-12-28T03:09:33Z</dcterms:modified>
</cp:coreProperties>
</file>