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K131" i="1"/>
  <c r="J131"/>
  <c r="I131"/>
  <c r="E131" l="1"/>
  <c r="E132"/>
  <c r="K132"/>
  <c r="J132"/>
  <c r="E139" l="1"/>
  <c r="E140"/>
  <c r="E141"/>
  <c r="E142"/>
  <c r="E143"/>
  <c r="E144"/>
  <c r="E130"/>
  <c r="E129" l="1"/>
  <c r="E128" l="1"/>
  <c r="E127" l="1"/>
  <c r="E125" l="1"/>
  <c r="E126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<sst xmlns="http://schemas.openxmlformats.org/spreadsheetml/2006/main" count="665" uniqueCount="150">
  <si>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</si>
  <si>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</si>
  <si>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</si>
  <si>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</si>
  <si>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</si>
  <si>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</si>
  <si>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</si>
  <si>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</si>
  <si>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</si>
  <si>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</si>
  <si>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</si>
  <si>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</si>
  <si>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</si>
  <si>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</si>
  <si>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</si>
  <si>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</si>
  <si>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</si>
  <si>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</si>
  <si>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</si>
  <si>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</si>
  <si>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</si>
  <si>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</si>
  <si>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</si>
  <si>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</si>
  <si>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</si>
  <si>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</si>
  <si>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</si>
  <si>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</si>
  <si>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</si>
  <si>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</si>
  <si>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</si>
  <si>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</si>
  <si>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</si>
  <si>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</si>
  <si>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</si>
  <si>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</si>
  <si>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</si>
  <si>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</si>
  <si>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</si>
  <si>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</si>
  <si>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</si>
  <si>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</si>
  <si>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</si>
  <si>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</si>
  <si>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</si>
  <si>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</si>
  <si>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</si>
  <si>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</si>
  <si>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</si>
  <si>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</si>
  <si>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</si>
  <si>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</si>
  <si>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</si>
  <si>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</si>
  <si>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</si>
  <si>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</si>
  <si>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</si>
  <si>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</si>
  <si>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</si>
  <si>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</si>
  <si>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</si>
  <si>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</si>
  <si>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</si>
  <si>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</si>
  <si>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</si>
  <si>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</si>
  <si>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</si>
  <si>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</si>
  <si>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</si>
  <si>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</si>
  <si>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</si>
  <si>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</si>
  <si>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</si>
  <si>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</si>
  <si>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</si>
  <si>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</si>
  <si>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</si>
  <si>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</si>
  <si>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</si>
  <si>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</si>
  <si>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</si>
  <si>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</si>
  <si>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</si>
  <si>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</si>
  <si>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</si>
  <si>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</si>
  <si>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</si>
  <si>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</si>
  <si>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</si>
  <si>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</si>
  <si>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</si>
  <si>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</si>
  <si>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</si>
  <si>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</si>
  <si>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</si>
  <si>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</si>
  <si>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</si>
  <si>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</si>
  <si>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</si>
  <si>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</si>
  <si>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</si>
  <si>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</si>
  <si>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</si>
  <si>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</si>
  <si>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</si>
  <si>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</si>
  <si>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</si>
  <si>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</si>
  <si>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</si>
  <si>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</si>
  <si>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</si>
  <si>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</si>
  <si>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</si>
  <si>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</si>
  <si>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</si>
  <si>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</si>
  <si>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</si>
  <si>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</si>
  <si>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</si>
  <si>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</si>
  <si>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</si>
  <si>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</si>
  <si>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</si>
  <si>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</si>
  <si>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</si>
  <si>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</si>
  <si>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</si>
  <si>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</si>
  <si>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</si>
  <si>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</si>
  <si>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</si>
  <si>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</si>
  <si>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</si>
  <si>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</si>
  <si>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</si>
  <si>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</si>
  <si>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</si>
  <si>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</si>
  <si>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</si>
  <si>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</si>
  <si>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</si>
  <si>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</si>
  <si>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</si>
  <si>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</si>
  <si>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</si>
  <si>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</si>
  <si>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</si>
  <si>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от 11.01.2021 г. № 1</t>
  </si>
  <si>
    <t>в затраты на оплату труда не входит оплата труда АУП и местный</t>
  </si>
  <si>
    <t>x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</si>
</sst>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95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82"/>
  <sheetViews>
    <sheetView tabSelected="1" topLeftCell="A3" zoomScale="80" zoomScaleNormal="80" workbookViewId="0">
      <pane xSplit="1" ySplit="6" topLeftCell="B9" activePane="bottomRight" state="frozen"/>
      <selection activeCell="A3" sqref="A3"/>
      <selection pane="topRight" activeCell="B3" sqref="B3"/>
      <selection pane="bottomLeft" activeCell="A9" sqref="A9"/>
      <selection pane="bottomRight" activeCell="Z125" sqref="Z125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2" width="6.5546875" style="7" hidden="1" customWidth="1"/>
    <col min="13" max="13" width="6.5546875" style="7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0" style="7" hidden="1" customWidth="1"/>
    <col min="19" max="19" width="5.88671875" style="7" hidden="1" customWidth="1"/>
    <col min="20" max="23" width="0" style="7" hidden="1" customWidth="1"/>
    <col min="24" max="24" width="9.6640625" style="7" bestFit="1" customWidth="1"/>
    <col min="25" max="26" width="9.21875" style="7" bestFit="1" customWidth="1"/>
    <col min="27" max="16384" width="9.109375" style="7"/>
  </cols>
  <sheetData>
    <row r="1" spans="1:17" ht="13.8" hidden="1">
      <c r="J1" s="26" t="s">
        <v>78</v>
      </c>
      <c r="K1" s="26"/>
    </row>
    <row r="2" spans="1:17" ht="13.8" hidden="1">
      <c r="J2" s="26" t="s">
        <v>79</v>
      </c>
      <c r="K2" s="26"/>
    </row>
    <row r="3" spans="1:17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17" ht="13.8">
      <c r="A4" s="2"/>
      <c r="B4" s="1"/>
      <c r="C4" s="1"/>
      <c r="D4" s="1"/>
      <c r="E4" s="1"/>
      <c r="F4" s="1"/>
      <c r="G4" s="1"/>
      <c r="H4" s="1"/>
      <c r="I4" s="1"/>
      <c r="J4" s="54" t="s">
        <v>147</v>
      </c>
      <c r="K4" s="54"/>
    </row>
    <row r="5" spans="1:17" ht="18">
      <c r="A5" s="78" t="s">
        <v>2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7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17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17" ht="19.95" customHeight="1">
      <c r="A8" s="79" t="s">
        <v>8</v>
      </c>
      <c r="B8" s="79"/>
      <c r="C8" s="79"/>
      <c r="D8" s="79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17" ht="58.95" customHeight="1">
      <c r="A9" s="75" t="s">
        <v>77</v>
      </c>
      <c r="B9" s="13" t="s">
        <v>10</v>
      </c>
      <c r="C9" s="70" t="s">
        <v>91</v>
      </c>
      <c r="D9" s="17" t="s">
        <v>14</v>
      </c>
      <c r="E9" s="46"/>
      <c r="F9" s="47"/>
      <c r="G9" s="47"/>
      <c r="H9" s="47"/>
      <c r="I9" s="46"/>
      <c r="J9" s="47"/>
      <c r="K9" s="47"/>
    </row>
    <row r="10" spans="1:17" ht="13.8">
      <c r="A10" s="76"/>
      <c r="B10" s="13" t="s">
        <v>92</v>
      </c>
      <c r="C10" s="71"/>
      <c r="D10" s="17"/>
      <c r="E10" s="46"/>
      <c r="F10" s="47"/>
      <c r="G10" s="47"/>
      <c r="H10" s="47"/>
      <c r="I10" s="46"/>
      <c r="J10" s="47"/>
      <c r="K10" s="47"/>
    </row>
    <row r="11" spans="1:17" ht="13.8">
      <c r="A11" s="76"/>
      <c r="B11" s="13" t="s">
        <v>11</v>
      </c>
      <c r="C11" s="71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17" ht="13.8">
      <c r="A12" s="76"/>
      <c r="B12" s="13" t="s">
        <v>12</v>
      </c>
      <c r="C12" s="71"/>
      <c r="D12" s="17" t="s">
        <v>14</v>
      </c>
      <c r="E12" s="15">
        <f t="shared" ref="E12:E18" si="0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1">F12-1159.4</f>
        <v>51326.689999999995</v>
      </c>
      <c r="J12" s="39">
        <v>9821.7000000000007</v>
      </c>
      <c r="K12" s="39">
        <v>3547.8</v>
      </c>
    </row>
    <row r="13" spans="1:17" ht="13.8">
      <c r="A13" s="76"/>
      <c r="B13" s="13" t="s">
        <v>93</v>
      </c>
      <c r="C13" s="71"/>
      <c r="D13" s="17"/>
      <c r="E13" s="15"/>
      <c r="F13" s="39"/>
      <c r="G13" s="39"/>
      <c r="H13" s="39"/>
      <c r="I13" s="58"/>
      <c r="J13" s="39"/>
      <c r="K13" s="39"/>
    </row>
    <row r="14" spans="1:17" ht="13.8">
      <c r="A14" s="76"/>
      <c r="B14" s="13" t="s">
        <v>11</v>
      </c>
      <c r="C14" s="71"/>
      <c r="D14" s="17" t="s">
        <v>14</v>
      </c>
      <c r="E14" s="15">
        <f t="shared" si="0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2">6576.49</f>
        <v>6576.49</v>
      </c>
      <c r="K14" s="39">
        <v>1995.15</v>
      </c>
    </row>
    <row r="15" spans="1:17" ht="13.8">
      <c r="A15" s="76"/>
      <c r="B15" s="13" t="s">
        <v>12</v>
      </c>
      <c r="C15" s="71"/>
      <c r="D15" s="17" t="s">
        <v>14</v>
      </c>
      <c r="E15" s="15">
        <f t="shared" si="0"/>
        <v>121406.92</v>
      </c>
      <c r="F15" s="60">
        <v>41549.4</v>
      </c>
      <c r="G15" s="39">
        <v>12142.68</v>
      </c>
      <c r="H15" s="39">
        <v>67714.84</v>
      </c>
      <c r="I15" s="58">
        <f t="shared" si="1"/>
        <v>40390</v>
      </c>
      <c r="J15" s="39">
        <v>9821.7000000000007</v>
      </c>
      <c r="K15" s="39">
        <v>3547.8</v>
      </c>
    </row>
    <row r="16" spans="1:17" ht="13.8">
      <c r="A16" s="76"/>
      <c r="B16" s="13" t="s">
        <v>95</v>
      </c>
      <c r="C16" s="71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76"/>
      <c r="B17" s="13" t="s">
        <v>11</v>
      </c>
      <c r="C17" s="71"/>
      <c r="D17" s="17" t="s">
        <v>14</v>
      </c>
      <c r="E17" s="15">
        <f t="shared" si="0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1"/>
        <v>70328.210000000006</v>
      </c>
      <c r="J17" s="39">
        <f t="shared" si="2"/>
        <v>6576.49</v>
      </c>
      <c r="K17" s="39">
        <v>1995.15</v>
      </c>
    </row>
    <row r="18" spans="1:11" ht="13.8">
      <c r="A18" s="76"/>
      <c r="B18" s="13" t="s">
        <v>12</v>
      </c>
      <c r="C18" s="72"/>
      <c r="D18" s="17" t="s">
        <v>14</v>
      </c>
      <c r="E18" s="15">
        <f t="shared" si="0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1"/>
        <v>80779.97</v>
      </c>
      <c r="J18" s="39">
        <v>9821.7000000000007</v>
      </c>
      <c r="K18" s="39">
        <v>3547.8</v>
      </c>
    </row>
    <row r="19" spans="1:11" ht="90" customHeight="1">
      <c r="A19" s="76"/>
      <c r="B19" s="13" t="s">
        <v>96</v>
      </c>
      <c r="C19" s="70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76"/>
      <c r="B20" s="13" t="s">
        <v>93</v>
      </c>
      <c r="C20" s="71"/>
      <c r="D20" s="17"/>
      <c r="E20" s="44"/>
      <c r="F20" s="48"/>
      <c r="G20" s="43"/>
      <c r="H20" s="43"/>
      <c r="I20" s="89"/>
      <c r="J20" s="43"/>
      <c r="K20" s="43"/>
    </row>
    <row r="21" spans="1:11" ht="13.8">
      <c r="A21" s="76"/>
      <c r="B21" s="13" t="s">
        <v>11</v>
      </c>
      <c r="C21" s="71"/>
      <c r="D21" s="17" t="s">
        <v>14</v>
      </c>
      <c r="E21" s="15">
        <f t="shared" ref="E21:E23" si="3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76"/>
      <c r="B22" s="13" t="s">
        <v>100</v>
      </c>
      <c r="C22" s="71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76"/>
      <c r="B23" s="13" t="s">
        <v>11</v>
      </c>
      <c r="C23" s="72"/>
      <c r="D23" s="17" t="s">
        <v>14</v>
      </c>
      <c r="E23" s="15">
        <f t="shared" si="3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76"/>
      <c r="B24" s="13" t="s">
        <v>102</v>
      </c>
      <c r="C24" s="70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76"/>
      <c r="B25" s="13" t="s">
        <v>98</v>
      </c>
      <c r="C25" s="71"/>
      <c r="D25" s="17"/>
      <c r="E25" s="44"/>
      <c r="F25" s="49"/>
      <c r="G25" s="43"/>
      <c r="H25" s="43"/>
      <c r="I25" s="89"/>
      <c r="J25" s="43"/>
      <c r="K25" s="43"/>
    </row>
    <row r="26" spans="1:11" ht="13.8">
      <c r="A26" s="76"/>
      <c r="B26" s="13" t="s">
        <v>11</v>
      </c>
      <c r="C26" s="71"/>
      <c r="D26" s="17" t="s">
        <v>14</v>
      </c>
      <c r="E26" s="15">
        <f t="shared" ref="E26:E27" si="4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76"/>
      <c r="B27" s="13" t="s">
        <v>12</v>
      </c>
      <c r="C27" s="72"/>
      <c r="D27" s="17" t="s">
        <v>14</v>
      </c>
      <c r="E27" s="15">
        <f t="shared" si="4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76"/>
      <c r="B28" s="13" t="s">
        <v>30</v>
      </c>
      <c r="C28" s="70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76"/>
      <c r="B29" s="13" t="s">
        <v>95</v>
      </c>
      <c r="C29" s="71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76"/>
      <c r="B30" s="13" t="s">
        <v>12</v>
      </c>
      <c r="C30" s="72"/>
      <c r="D30" s="17" t="s">
        <v>15</v>
      </c>
      <c r="E30" s="15">
        <f t="shared" ref="E30:E36" si="5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76"/>
      <c r="B31" s="13" t="s">
        <v>123</v>
      </c>
      <c r="C31" s="70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76"/>
      <c r="B32" s="13" t="s">
        <v>121</v>
      </c>
      <c r="C32" s="71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76"/>
      <c r="B33" s="13" t="s">
        <v>11</v>
      </c>
      <c r="C33" s="72"/>
      <c r="D33" s="17" t="s">
        <v>14</v>
      </c>
      <c r="E33" s="15">
        <f t="shared" si="5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76"/>
      <c r="B34" s="13" t="s">
        <v>31</v>
      </c>
      <c r="C34" s="70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76"/>
      <c r="B35" s="13" t="s">
        <v>60</v>
      </c>
      <c r="C35" s="72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76"/>
      <c r="B36" s="13" t="s">
        <v>11</v>
      </c>
      <c r="C36" s="37"/>
      <c r="D36" s="17" t="s">
        <v>14</v>
      </c>
      <c r="E36" s="15">
        <f t="shared" si="5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76"/>
      <c r="B37" s="13" t="s">
        <v>31</v>
      </c>
      <c r="C37" s="70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76"/>
      <c r="B38" s="13" t="s">
        <v>60</v>
      </c>
      <c r="C38" s="71"/>
      <c r="D38" s="17"/>
      <c r="E38" s="15"/>
      <c r="F38" s="39"/>
      <c r="G38" s="39"/>
      <c r="H38" s="39"/>
      <c r="I38" s="90"/>
      <c r="J38" s="39"/>
      <c r="K38" s="39" t="s">
        <v>23</v>
      </c>
    </row>
    <row r="39" spans="1:23" ht="13.8">
      <c r="A39" s="76"/>
      <c r="B39" s="13" t="s">
        <v>11</v>
      </c>
      <c r="C39" s="71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76"/>
      <c r="B40" s="13" t="s">
        <v>121</v>
      </c>
      <c r="C40" s="71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77"/>
      <c r="B41" s="13" t="s">
        <v>11</v>
      </c>
      <c r="C41" s="72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80" t="s">
        <v>73</v>
      </c>
      <c r="B43" s="86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148</v>
      </c>
      <c r="O43" s="7">
        <v>7790.73</v>
      </c>
      <c r="P43" s="7">
        <v>2567.5</v>
      </c>
      <c r="Q43" s="7">
        <v>247.23</v>
      </c>
    </row>
    <row r="44" spans="1:23" ht="32.4" customHeight="1">
      <c r="A44" s="81"/>
      <c r="B44" s="87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81"/>
      <c r="B45" s="87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81"/>
      <c r="B46" s="87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81"/>
      <c r="B47" s="88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81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81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81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81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81"/>
      <c r="B52" s="5" t="s">
        <v>45</v>
      </c>
      <c r="C52" s="5"/>
      <c r="D52" s="6" t="s">
        <v>18</v>
      </c>
      <c r="E52" s="58">
        <f t="shared" ref="E52:E70" si="6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7">F52-1386.66</f>
        <v>82564.42</v>
      </c>
      <c r="J52" s="59" t="s">
        <v>23</v>
      </c>
      <c r="K52" s="59" t="s">
        <v>23</v>
      </c>
    </row>
    <row r="53" spans="1:19" ht="13.8">
      <c r="A53" s="81"/>
      <c r="B53" s="5" t="s">
        <v>46</v>
      </c>
      <c r="C53" s="5"/>
      <c r="D53" s="6" t="s">
        <v>18</v>
      </c>
      <c r="E53" s="58">
        <f t="shared" si="6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7"/>
        <v>24328.3</v>
      </c>
      <c r="J53" s="59" t="s">
        <v>23</v>
      </c>
      <c r="K53" s="59" t="s">
        <v>23</v>
      </c>
    </row>
    <row r="54" spans="1:19" ht="13.8">
      <c r="A54" s="81"/>
      <c r="B54" s="5" t="s">
        <v>47</v>
      </c>
      <c r="C54" s="5"/>
      <c r="D54" s="6" t="s">
        <v>18</v>
      </c>
      <c r="E54" s="58">
        <f t="shared" si="6"/>
        <v>30937.81</v>
      </c>
      <c r="F54" s="58">
        <v>30937.81</v>
      </c>
      <c r="G54" s="58" t="s">
        <v>23</v>
      </c>
      <c r="H54" s="59" t="s">
        <v>23</v>
      </c>
      <c r="I54" s="58">
        <f t="shared" si="7"/>
        <v>29551.15</v>
      </c>
      <c r="J54" s="59" t="s">
        <v>23</v>
      </c>
      <c r="K54" s="59" t="s">
        <v>23</v>
      </c>
    </row>
    <row r="55" spans="1:19" ht="13.8">
      <c r="A55" s="81"/>
      <c r="B55" s="5" t="s">
        <v>52</v>
      </c>
      <c r="C55" s="5"/>
      <c r="D55" s="6" t="s">
        <v>18</v>
      </c>
      <c r="E55" s="58">
        <f t="shared" si="6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7"/>
        <v>68096.08</v>
      </c>
      <c r="J55" s="59" t="s">
        <v>23</v>
      </c>
      <c r="K55" s="59" t="s">
        <v>23</v>
      </c>
    </row>
    <row r="56" spans="1:19" ht="13.8">
      <c r="A56" s="81"/>
      <c r="B56" s="5" t="s">
        <v>53</v>
      </c>
      <c r="C56" s="5"/>
      <c r="D56" s="6" t="s">
        <v>18</v>
      </c>
      <c r="E56" s="58">
        <f t="shared" si="6"/>
        <v>83951.08</v>
      </c>
      <c r="F56" s="58">
        <v>83951.08</v>
      </c>
      <c r="G56" s="58" t="s">
        <v>23</v>
      </c>
      <c r="H56" s="59" t="s">
        <v>23</v>
      </c>
      <c r="I56" s="58">
        <f t="shared" si="7"/>
        <v>82564.42</v>
      </c>
      <c r="J56" s="59" t="s">
        <v>23</v>
      </c>
      <c r="K56" s="59" t="s">
        <v>23</v>
      </c>
    </row>
    <row r="57" spans="1:19" ht="13.8">
      <c r="A57" s="81"/>
      <c r="B57" s="5" t="s">
        <v>37</v>
      </c>
      <c r="C57" s="5"/>
      <c r="D57" s="6" t="s">
        <v>18</v>
      </c>
      <c r="E57" s="58">
        <f t="shared" si="6"/>
        <v>92591.35</v>
      </c>
      <c r="F57" s="58">
        <v>92591.35</v>
      </c>
      <c r="G57" s="58" t="s">
        <v>23</v>
      </c>
      <c r="H57" s="59" t="s">
        <v>23</v>
      </c>
      <c r="I57" s="58">
        <f t="shared" si="7"/>
        <v>91204.69</v>
      </c>
      <c r="J57" s="59" t="s">
        <v>23</v>
      </c>
      <c r="K57" s="59" t="s">
        <v>23</v>
      </c>
    </row>
    <row r="58" spans="1:19" ht="13.8">
      <c r="A58" s="81"/>
      <c r="B58" s="5" t="s">
        <v>38</v>
      </c>
      <c r="C58" s="5"/>
      <c r="D58" s="6" t="s">
        <v>18</v>
      </c>
      <c r="E58" s="58">
        <f t="shared" si="6"/>
        <v>112171.32</v>
      </c>
      <c r="F58" s="58">
        <v>112171.32</v>
      </c>
      <c r="G58" s="58" t="s">
        <v>23</v>
      </c>
      <c r="H58" s="59" t="s">
        <v>23</v>
      </c>
      <c r="I58" s="58">
        <f t="shared" si="7"/>
        <v>110784.66</v>
      </c>
      <c r="J58" s="59" t="s">
        <v>23</v>
      </c>
      <c r="K58" s="59" t="s">
        <v>23</v>
      </c>
    </row>
    <row r="59" spans="1:19" ht="13.8">
      <c r="A59" s="81"/>
      <c r="B59" s="5" t="s">
        <v>54</v>
      </c>
      <c r="C59" s="5"/>
      <c r="D59" s="6" t="s">
        <v>18</v>
      </c>
      <c r="E59" s="58">
        <f t="shared" si="6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7"/>
        <v>65094.739999999991</v>
      </c>
      <c r="J59" s="59" t="s">
        <v>23</v>
      </c>
      <c r="K59" s="59" t="s">
        <v>23</v>
      </c>
    </row>
    <row r="60" spans="1:19" ht="13.8">
      <c r="A60" s="81"/>
      <c r="B60" s="5" t="s">
        <v>55</v>
      </c>
      <c r="C60" s="5"/>
      <c r="D60" s="6" t="s">
        <v>18</v>
      </c>
      <c r="E60" s="58">
        <f t="shared" si="6"/>
        <v>80305.41</v>
      </c>
      <c r="F60" s="58">
        <v>80305.41</v>
      </c>
      <c r="G60" s="58" t="s">
        <v>23</v>
      </c>
      <c r="H60" s="59" t="s">
        <v>23</v>
      </c>
      <c r="I60" s="58">
        <f t="shared" si="7"/>
        <v>78918.75</v>
      </c>
      <c r="J60" s="59" t="s">
        <v>23</v>
      </c>
      <c r="K60" s="59" t="s">
        <v>23</v>
      </c>
    </row>
    <row r="61" spans="1:19" ht="13.8">
      <c r="A61" s="81"/>
      <c r="B61" s="5" t="s">
        <v>48</v>
      </c>
      <c r="C61" s="5"/>
      <c r="D61" s="6" t="s">
        <v>18</v>
      </c>
      <c r="E61" s="58">
        <f t="shared" si="6"/>
        <v>174992.98</v>
      </c>
      <c r="F61" s="58">
        <v>174992.98</v>
      </c>
      <c r="G61" s="58" t="s">
        <v>23</v>
      </c>
      <c r="H61" s="59" t="s">
        <v>23</v>
      </c>
      <c r="I61" s="58">
        <f t="shared" si="7"/>
        <v>173606.32</v>
      </c>
      <c r="J61" s="59" t="s">
        <v>23</v>
      </c>
      <c r="K61" s="59" t="s">
        <v>23</v>
      </c>
    </row>
    <row r="62" spans="1:19" ht="13.8">
      <c r="A62" s="81"/>
      <c r="B62" s="5" t="s">
        <v>49</v>
      </c>
      <c r="C62" s="5"/>
      <c r="D62" s="6" t="s">
        <v>18</v>
      </c>
      <c r="E62" s="58">
        <f t="shared" si="6"/>
        <v>211528.74</v>
      </c>
      <c r="F62" s="58">
        <v>211528.74</v>
      </c>
      <c r="G62" s="58" t="s">
        <v>23</v>
      </c>
      <c r="H62" s="59" t="s">
        <v>23</v>
      </c>
      <c r="I62" s="58">
        <f t="shared" si="7"/>
        <v>210142.07999999999</v>
      </c>
      <c r="J62" s="59" t="s">
        <v>23</v>
      </c>
      <c r="K62" s="59" t="s">
        <v>23</v>
      </c>
    </row>
    <row r="63" spans="1:19" ht="13.8">
      <c r="A63" s="81"/>
      <c r="B63" s="5" t="s">
        <v>56</v>
      </c>
      <c r="C63" s="5"/>
      <c r="D63" s="6" t="s">
        <v>18</v>
      </c>
      <c r="E63" s="58">
        <f t="shared" si="6"/>
        <v>178902.16</v>
      </c>
      <c r="F63" s="58">
        <v>178902.16</v>
      </c>
      <c r="G63" s="58" t="s">
        <v>23</v>
      </c>
      <c r="H63" s="59" t="s">
        <v>23</v>
      </c>
      <c r="I63" s="58">
        <f t="shared" si="7"/>
        <v>177515.5</v>
      </c>
      <c r="J63" s="59" t="s">
        <v>23</v>
      </c>
      <c r="K63" s="59" t="s">
        <v>23</v>
      </c>
    </row>
    <row r="64" spans="1:19" ht="13.8">
      <c r="A64" s="81"/>
      <c r="B64" s="5" t="s">
        <v>57</v>
      </c>
      <c r="C64" s="5"/>
      <c r="D64" s="6" t="s">
        <v>18</v>
      </c>
      <c r="E64" s="58">
        <f t="shared" si="6"/>
        <v>216484.28</v>
      </c>
      <c r="F64" s="58">
        <v>216484.28</v>
      </c>
      <c r="G64" s="58" t="s">
        <v>23</v>
      </c>
      <c r="H64" s="59" t="s">
        <v>23</v>
      </c>
      <c r="I64" s="58">
        <f t="shared" si="7"/>
        <v>215097.62</v>
      </c>
      <c r="J64" s="59" t="s">
        <v>23</v>
      </c>
      <c r="K64" s="59" t="s">
        <v>23</v>
      </c>
    </row>
    <row r="65" spans="1:14" ht="13.8">
      <c r="A65" s="81"/>
      <c r="B65" s="5" t="s">
        <v>50</v>
      </c>
      <c r="C65" s="5"/>
      <c r="D65" s="6" t="s">
        <v>18</v>
      </c>
      <c r="E65" s="58">
        <f t="shared" si="6"/>
        <v>99770.92</v>
      </c>
      <c r="F65" s="58">
        <v>99770.92</v>
      </c>
      <c r="G65" s="58" t="s">
        <v>23</v>
      </c>
      <c r="H65" s="59" t="s">
        <v>23</v>
      </c>
      <c r="I65" s="58">
        <f t="shared" si="7"/>
        <v>98384.26</v>
      </c>
      <c r="J65" s="59" t="s">
        <v>23</v>
      </c>
      <c r="K65" s="59" t="s">
        <v>23</v>
      </c>
    </row>
    <row r="66" spans="1:14" ht="13.8">
      <c r="A66" s="81"/>
      <c r="B66" s="5" t="s">
        <v>51</v>
      </c>
      <c r="C66" s="5"/>
      <c r="D66" s="6" t="s">
        <v>18</v>
      </c>
      <c r="E66" s="58">
        <f t="shared" si="6"/>
        <v>120892.18</v>
      </c>
      <c r="F66" s="58">
        <v>120892.18</v>
      </c>
      <c r="G66" s="58" t="s">
        <v>23</v>
      </c>
      <c r="H66" s="59" t="s">
        <v>23</v>
      </c>
      <c r="I66" s="58">
        <f t="shared" si="7"/>
        <v>119505.51999999999</v>
      </c>
      <c r="J66" s="59" t="s">
        <v>23</v>
      </c>
      <c r="K66" s="59" t="s">
        <v>23</v>
      </c>
    </row>
    <row r="67" spans="1:14" ht="13.8">
      <c r="A67" s="81"/>
      <c r="B67" s="5" t="s">
        <v>110</v>
      </c>
      <c r="C67" s="5"/>
      <c r="D67" s="6" t="s">
        <v>18</v>
      </c>
      <c r="E67" s="58">
        <f t="shared" si="6"/>
        <v>297678.93</v>
      </c>
      <c r="F67" s="58">
        <v>297678.93</v>
      </c>
      <c r="G67" s="58" t="s">
        <v>23</v>
      </c>
      <c r="H67" s="59" t="s">
        <v>23</v>
      </c>
      <c r="I67" s="58">
        <f t="shared" si="7"/>
        <v>296292.27</v>
      </c>
      <c r="J67" s="59" t="s">
        <v>23</v>
      </c>
      <c r="K67" s="59" t="s">
        <v>23</v>
      </c>
    </row>
    <row r="68" spans="1:14" ht="13.8">
      <c r="A68" s="81"/>
      <c r="B68" s="5" t="s">
        <v>111</v>
      </c>
      <c r="C68" s="5"/>
      <c r="D68" s="6" t="s">
        <v>18</v>
      </c>
      <c r="E68" s="58">
        <f t="shared" si="6"/>
        <v>361287.38</v>
      </c>
      <c r="F68" s="58">
        <v>361287.38</v>
      </c>
      <c r="G68" s="58" t="s">
        <v>23</v>
      </c>
      <c r="H68" s="59" t="s">
        <v>23</v>
      </c>
      <c r="I68" s="58">
        <f t="shared" si="7"/>
        <v>359900.72000000003</v>
      </c>
      <c r="J68" s="59" t="s">
        <v>23</v>
      </c>
      <c r="K68" s="59" t="s">
        <v>23</v>
      </c>
    </row>
    <row r="69" spans="1:14" ht="13.8">
      <c r="A69" s="81"/>
      <c r="B69" s="5" t="s">
        <v>39</v>
      </c>
      <c r="C69" s="5"/>
      <c r="D69" s="6" t="s">
        <v>18</v>
      </c>
      <c r="E69" s="58">
        <f t="shared" si="6"/>
        <v>23678.79</v>
      </c>
      <c r="F69" s="58">
        <v>23678.79</v>
      </c>
      <c r="G69" s="58" t="s">
        <v>23</v>
      </c>
      <c r="H69" s="59" t="s">
        <v>23</v>
      </c>
      <c r="I69" s="58">
        <f t="shared" si="7"/>
        <v>22292.13</v>
      </c>
      <c r="J69" s="59" t="s">
        <v>23</v>
      </c>
      <c r="K69" s="59" t="s">
        <v>23</v>
      </c>
    </row>
    <row r="70" spans="1:14" ht="13.8">
      <c r="A70" s="81"/>
      <c r="B70" s="5" t="s">
        <v>40</v>
      </c>
      <c r="C70" s="5"/>
      <c r="D70" s="6" t="s">
        <v>18</v>
      </c>
      <c r="E70" s="58">
        <f t="shared" si="6"/>
        <v>28464.5</v>
      </c>
      <c r="F70" s="58">
        <v>28464.5</v>
      </c>
      <c r="G70" s="58" t="s">
        <v>23</v>
      </c>
      <c r="H70" s="59" t="s">
        <v>23</v>
      </c>
      <c r="I70" s="58">
        <f t="shared" si="7"/>
        <v>27077.84</v>
      </c>
      <c r="J70" s="59" t="s">
        <v>23</v>
      </c>
      <c r="K70" s="59" t="s">
        <v>23</v>
      </c>
    </row>
    <row r="71" spans="1:14" ht="63" customHeight="1">
      <c r="A71" s="81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81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81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82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73" t="s">
        <v>74</v>
      </c>
      <c r="B75" s="12" t="s">
        <v>17</v>
      </c>
      <c r="C75" s="12"/>
      <c r="D75" s="4" t="s">
        <v>18</v>
      </c>
      <c r="E75" s="11">
        <f t="shared" ref="E75:E80" si="8">SUM(F75:H75)</f>
        <v>54702.01</v>
      </c>
      <c r="F75" s="11">
        <f>34483.05+1649.65</f>
        <v>36132.700000000004</v>
      </c>
      <c r="G75" s="11">
        <f t="shared" ref="G75:G80" si="9">4001.99</f>
        <v>4001.99</v>
      </c>
      <c r="H75" s="59">
        <v>14567.32</v>
      </c>
      <c r="I75" s="91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74"/>
      <c r="B76" s="12" t="s">
        <v>17</v>
      </c>
      <c r="C76" s="12"/>
      <c r="D76" s="4" t="s">
        <v>18</v>
      </c>
      <c r="E76" s="11">
        <f t="shared" si="8"/>
        <v>54702.01</v>
      </c>
      <c r="F76" s="11">
        <f>34483.05+1649.65</f>
        <v>36132.700000000004</v>
      </c>
      <c r="G76" s="11">
        <f t="shared" si="9"/>
        <v>4001.99</v>
      </c>
      <c r="H76" s="59">
        <v>14567.32</v>
      </c>
      <c r="I76" s="91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74"/>
      <c r="B77" s="12" t="s">
        <v>17</v>
      </c>
      <c r="C77" s="12"/>
      <c r="D77" s="4" t="s">
        <v>18</v>
      </c>
      <c r="E77" s="11">
        <f t="shared" si="8"/>
        <v>54702.01</v>
      </c>
      <c r="F77" s="11">
        <f>34483.05+1649.65</f>
        <v>36132.700000000004</v>
      </c>
      <c r="G77" s="11">
        <f t="shared" si="9"/>
        <v>4001.99</v>
      </c>
      <c r="H77" s="59">
        <v>14567.32</v>
      </c>
      <c r="I77" s="91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74"/>
      <c r="B78" s="12" t="s">
        <v>17</v>
      </c>
      <c r="C78" s="12"/>
      <c r="D78" s="4" t="s">
        <v>18</v>
      </c>
      <c r="E78" s="11">
        <f t="shared" si="8"/>
        <v>54702.01</v>
      </c>
      <c r="F78" s="11">
        <f>34483.05+1649.65</f>
        <v>36132.700000000004</v>
      </c>
      <c r="G78" s="11">
        <f t="shared" si="9"/>
        <v>4001.99</v>
      </c>
      <c r="H78" s="59">
        <v>14567.32</v>
      </c>
      <c r="I78" s="91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74"/>
      <c r="B79" s="12" t="s">
        <v>17</v>
      </c>
      <c r="C79" s="12"/>
      <c r="D79" s="4" t="s">
        <v>18</v>
      </c>
      <c r="E79" s="11">
        <f t="shared" si="8"/>
        <v>54702.01</v>
      </c>
      <c r="F79" s="11">
        <f>34483.05+1649.65</f>
        <v>36132.700000000004</v>
      </c>
      <c r="G79" s="11">
        <f t="shared" si="9"/>
        <v>4001.99</v>
      </c>
      <c r="H79" s="59">
        <v>14567.32</v>
      </c>
      <c r="I79" s="91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74"/>
      <c r="B80" s="12" t="s">
        <v>24</v>
      </c>
      <c r="C80" s="12"/>
      <c r="D80" s="4" t="s">
        <v>18</v>
      </c>
      <c r="E80" s="11">
        <f t="shared" si="8"/>
        <v>58138.11</v>
      </c>
      <c r="F80" s="11">
        <f>37919.15+1649.65</f>
        <v>39568.800000000003</v>
      </c>
      <c r="G80" s="11">
        <f t="shared" si="9"/>
        <v>4001.99</v>
      </c>
      <c r="H80" s="59">
        <v>14567.32</v>
      </c>
      <c r="I80" s="91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74"/>
      <c r="B81" s="12" t="s">
        <v>17</v>
      </c>
      <c r="C81" s="12"/>
      <c r="D81" s="4"/>
      <c r="E81" s="11"/>
      <c r="F81" s="11"/>
      <c r="G81" s="11"/>
      <c r="H81" s="59"/>
      <c r="I81" s="91"/>
      <c r="J81" s="61"/>
      <c r="K81" s="61"/>
      <c r="L81" s="62"/>
      <c r="M81" s="62"/>
      <c r="N81" s="62"/>
    </row>
    <row r="82" spans="1:23" ht="70.95" customHeight="1">
      <c r="A82" s="74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91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74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91" t="s">
        <v>115</v>
      </c>
      <c r="J83" s="39" t="s">
        <v>142</v>
      </c>
      <c r="K83" s="39" t="s">
        <v>143</v>
      </c>
    </row>
    <row r="84" spans="1:23" ht="70.95" customHeight="1">
      <c r="A84" s="74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0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1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0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1"/>
        <v>30937.81</v>
      </c>
      <c r="F88" s="58">
        <v>30937.81</v>
      </c>
      <c r="G88" s="58" t="s">
        <v>23</v>
      </c>
      <c r="H88" s="59" t="s">
        <v>23</v>
      </c>
      <c r="I88" s="58">
        <f t="shared" si="10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1"/>
        <v>92591.35</v>
      </c>
      <c r="F89" s="58">
        <v>92591.35</v>
      </c>
      <c r="G89" s="58" t="s">
        <v>23</v>
      </c>
      <c r="H89" s="59" t="s">
        <v>23</v>
      </c>
      <c r="I89" s="58">
        <f t="shared" si="10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1"/>
        <v>112171.32</v>
      </c>
      <c r="F90" s="58">
        <v>112171.32</v>
      </c>
      <c r="G90" s="58" t="s">
        <v>23</v>
      </c>
      <c r="H90" s="59" t="s">
        <v>23</v>
      </c>
      <c r="I90" s="58">
        <f t="shared" si="10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1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0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1"/>
        <v>320239.73</v>
      </c>
      <c r="F92" s="58">
        <v>320239.73</v>
      </c>
      <c r="G92" s="58" t="s">
        <v>23</v>
      </c>
      <c r="H92" s="59" t="s">
        <v>23</v>
      </c>
      <c r="I92" s="58">
        <f t="shared" si="10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1"/>
        <v>32894.53</v>
      </c>
      <c r="F93" s="58">
        <v>32894.53</v>
      </c>
      <c r="G93" s="58" t="s">
        <v>23</v>
      </c>
      <c r="H93" s="59" t="s">
        <v>23</v>
      </c>
      <c r="I93" s="58">
        <f t="shared" si="10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1"/>
        <v>39658.68</v>
      </c>
      <c r="F94" s="58">
        <v>39658.68</v>
      </c>
      <c r="G94" s="58" t="s">
        <v>23</v>
      </c>
      <c r="H94" s="59" t="s">
        <v>23</v>
      </c>
      <c r="I94" s="58">
        <f t="shared" si="10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1"/>
        <v>23678.79</v>
      </c>
      <c r="F95" s="58">
        <v>23678.79</v>
      </c>
      <c r="G95" s="58" t="s">
        <v>23</v>
      </c>
      <c r="H95" s="59" t="s">
        <v>23</v>
      </c>
      <c r="I95" s="58">
        <f t="shared" si="10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1"/>
        <v>28464.5</v>
      </c>
      <c r="F96" s="58">
        <v>28464.5</v>
      </c>
      <c r="G96" s="58" t="s">
        <v>23</v>
      </c>
      <c r="H96" s="59" t="s">
        <v>23</v>
      </c>
      <c r="I96" s="58">
        <f t="shared" si="10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80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91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81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91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81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91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81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91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81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91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81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81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81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81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81"/>
      <c r="B110" s="5" t="s">
        <v>38</v>
      </c>
      <c r="C110" s="5"/>
      <c r="D110" s="6" t="s">
        <v>18</v>
      </c>
      <c r="E110" s="58">
        <f t="shared" ref="E110:E112" si="12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3">F110-1386.66</f>
        <v>110784.66</v>
      </c>
      <c r="J110" s="59" t="s">
        <v>23</v>
      </c>
      <c r="K110" s="59" t="s">
        <v>23</v>
      </c>
    </row>
    <row r="111" spans="1:19" ht="16.95" customHeight="1">
      <c r="A111" s="81"/>
      <c r="B111" s="5" t="s">
        <v>39</v>
      </c>
      <c r="C111" s="5"/>
      <c r="D111" s="6" t="s">
        <v>18</v>
      </c>
      <c r="E111" s="58">
        <f t="shared" si="12"/>
        <v>23678.79</v>
      </c>
      <c r="F111" s="58">
        <v>23678.79</v>
      </c>
      <c r="G111" s="58" t="s">
        <v>23</v>
      </c>
      <c r="H111" s="59" t="s">
        <v>23</v>
      </c>
      <c r="I111" s="58">
        <f t="shared" si="13"/>
        <v>22292.13</v>
      </c>
      <c r="J111" s="59" t="s">
        <v>23</v>
      </c>
      <c r="K111" s="59" t="s">
        <v>23</v>
      </c>
    </row>
    <row r="112" spans="1:19" ht="16.95" customHeight="1">
      <c r="A112" s="81"/>
      <c r="B112" s="5" t="s">
        <v>40</v>
      </c>
      <c r="C112" s="5"/>
      <c r="D112" s="6" t="s">
        <v>18</v>
      </c>
      <c r="E112" s="58">
        <f t="shared" si="12"/>
        <v>28464.5</v>
      </c>
      <c r="F112" s="58">
        <v>28464.5</v>
      </c>
      <c r="G112" s="58" t="s">
        <v>23</v>
      </c>
      <c r="H112" s="59" t="s">
        <v>23</v>
      </c>
      <c r="I112" s="58">
        <f t="shared" si="13"/>
        <v>27077.84</v>
      </c>
      <c r="J112" s="59" t="s">
        <v>23</v>
      </c>
      <c r="K112" s="59" t="s">
        <v>23</v>
      </c>
    </row>
    <row r="113" spans="1:14" ht="63" customHeight="1">
      <c r="A113" s="81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14" ht="63" customHeight="1">
      <c r="A114" s="81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14" ht="62.4" customHeight="1">
      <c r="A115" s="81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14" ht="60.6" customHeight="1">
      <c r="A116" s="81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14" ht="74.400000000000006" customHeight="1">
      <c r="A117" s="82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14" ht="79.2" customHeight="1">
      <c r="A118" s="83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14" ht="82.2" customHeight="1">
      <c r="A119" s="84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14" ht="84.6" customHeight="1">
      <c r="A120" s="85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1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14" ht="30" customHeight="1">
      <c r="A122" s="92" t="s">
        <v>29</v>
      </c>
      <c r="B122" s="93"/>
      <c r="C122" s="93"/>
      <c r="D122" s="93"/>
      <c r="E122" s="93"/>
      <c r="F122" s="93"/>
      <c r="G122" s="93"/>
      <c r="H122" s="94"/>
      <c r="I122" s="93"/>
      <c r="J122" s="94"/>
      <c r="K122" s="94"/>
    </row>
    <row r="123" spans="1:1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</row>
    <row r="124" spans="1:14" ht="21.6" customHeight="1">
      <c r="A124" s="79" t="s">
        <v>8</v>
      </c>
      <c r="B124" s="79"/>
      <c r="C124" s="79"/>
      <c r="D124" s="79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</row>
    <row r="125" spans="1:14" ht="42" customHeight="1">
      <c r="A125" s="53" t="s">
        <v>132</v>
      </c>
      <c r="B125" s="53" t="s">
        <v>27</v>
      </c>
      <c r="C125" s="53"/>
      <c r="D125" s="38" t="s">
        <v>58</v>
      </c>
      <c r="E125" s="65">
        <f>211.4-12.4</f>
        <v>199</v>
      </c>
      <c r="F125" s="66" t="s">
        <v>149</v>
      </c>
      <c r="G125" s="66" t="s">
        <v>149</v>
      </c>
      <c r="H125" s="66" t="s">
        <v>149</v>
      </c>
      <c r="I125" s="65">
        <v>134.58000000000001</v>
      </c>
      <c r="J125" s="66">
        <v>16.89</v>
      </c>
      <c r="K125" s="66">
        <v>1.24</v>
      </c>
    </row>
    <row r="126" spans="1:14" ht="42" customHeight="1">
      <c r="A126" s="13" t="s">
        <v>65</v>
      </c>
      <c r="B126" s="13" t="s">
        <v>27</v>
      </c>
      <c r="C126" s="13"/>
      <c r="D126" s="17" t="s">
        <v>58</v>
      </c>
      <c r="E126" s="15">
        <f>205.68-7.1</f>
        <v>198.58</v>
      </c>
      <c r="F126" s="66" t="s">
        <v>149</v>
      </c>
      <c r="G126" s="66" t="s">
        <v>149</v>
      </c>
      <c r="H126" s="66" t="s">
        <v>149</v>
      </c>
      <c r="I126" s="15">
        <v>127.13</v>
      </c>
      <c r="J126" s="45">
        <v>11.821999999999999</v>
      </c>
      <c r="K126" s="45">
        <v>0.86699999999999999</v>
      </c>
    </row>
    <row r="127" spans="1:14" ht="47.4" customHeight="1">
      <c r="A127" s="13" t="s">
        <v>66</v>
      </c>
      <c r="B127" s="13" t="s">
        <v>27</v>
      </c>
      <c r="C127" s="13"/>
      <c r="D127" s="17" t="s">
        <v>58</v>
      </c>
      <c r="E127" s="15">
        <f>202.73-3.53</f>
        <v>199.2</v>
      </c>
      <c r="F127" s="66" t="s">
        <v>149</v>
      </c>
      <c r="G127" s="66" t="s">
        <v>149</v>
      </c>
      <c r="H127" s="66" t="s">
        <v>149</v>
      </c>
      <c r="I127" s="15">
        <v>106.47</v>
      </c>
      <c r="J127" s="39">
        <v>10.7</v>
      </c>
      <c r="K127" s="45">
        <v>0.78</v>
      </c>
    </row>
    <row r="128" spans="1:14" ht="51" customHeight="1">
      <c r="A128" s="13" t="s">
        <v>67</v>
      </c>
      <c r="B128" s="13" t="s">
        <v>27</v>
      </c>
      <c r="C128" s="13"/>
      <c r="D128" s="17" t="s">
        <v>58</v>
      </c>
      <c r="E128" s="15">
        <f>200.98-2.25</f>
        <v>198.73</v>
      </c>
      <c r="F128" s="66" t="s">
        <v>149</v>
      </c>
      <c r="G128" s="66" t="s">
        <v>149</v>
      </c>
      <c r="H128" s="66" t="s">
        <v>149</v>
      </c>
      <c r="I128" s="15">
        <v>120.68</v>
      </c>
      <c r="J128" s="39">
        <v>12.38</v>
      </c>
      <c r="K128" s="45">
        <v>0.90800000000000003</v>
      </c>
    </row>
    <row r="129" spans="1:26" ht="55.2" customHeight="1">
      <c r="A129" s="13" t="s">
        <v>68</v>
      </c>
      <c r="B129" s="13" t="s">
        <v>27</v>
      </c>
      <c r="C129" s="13"/>
      <c r="D129" s="17" t="s">
        <v>58</v>
      </c>
      <c r="E129" s="15">
        <f>220.3-20.5</f>
        <v>199.8</v>
      </c>
      <c r="F129" s="66" t="s">
        <v>149</v>
      </c>
      <c r="G129" s="66" t="s">
        <v>149</v>
      </c>
      <c r="H129" s="66" t="s">
        <v>149</v>
      </c>
      <c r="I129" s="15">
        <v>122</v>
      </c>
      <c r="J129" s="39">
        <v>16.04</v>
      </c>
      <c r="K129" s="39">
        <v>1.18</v>
      </c>
    </row>
    <row r="130" spans="1:26" ht="42" customHeight="1">
      <c r="A130" s="13" t="s">
        <v>71</v>
      </c>
      <c r="B130" s="13" t="s">
        <v>27</v>
      </c>
      <c r="C130" s="13"/>
      <c r="D130" s="17" t="s">
        <v>58</v>
      </c>
      <c r="E130" s="15">
        <f>200-6.64</f>
        <v>193.36</v>
      </c>
      <c r="F130" s="66" t="s">
        <v>149</v>
      </c>
      <c r="G130" s="66" t="s">
        <v>149</v>
      </c>
      <c r="H130" s="66" t="s">
        <v>149</v>
      </c>
      <c r="I130" s="15">
        <v>133.4</v>
      </c>
      <c r="J130" s="39">
        <v>16.89</v>
      </c>
      <c r="K130" s="39">
        <v>1.24</v>
      </c>
    </row>
    <row r="131" spans="1:26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149</v>
      </c>
      <c r="G131" s="66" t="s">
        <v>149</v>
      </c>
      <c r="H131" s="66" t="s">
        <v>149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68"/>
      <c r="Z131" s="68"/>
    </row>
    <row r="132" spans="1:26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149</v>
      </c>
      <c r="G132" s="66" t="s">
        <v>149</v>
      </c>
      <c r="H132" s="66" t="s">
        <v>149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68"/>
      <c r="Z132" s="68"/>
    </row>
    <row r="133" spans="1:26" ht="18.600000000000001" customHeight="1">
      <c r="F133" s="7"/>
      <c r="G133" s="7"/>
      <c r="H133" s="7"/>
      <c r="J133" s="7"/>
      <c r="K133" s="7"/>
    </row>
    <row r="134" spans="1:26">
      <c r="F134" s="7"/>
      <c r="G134" s="7"/>
    </row>
    <row r="135" spans="1:26">
      <c r="F135" s="7"/>
      <c r="G135" s="7"/>
    </row>
    <row r="136" spans="1:26" ht="15.6">
      <c r="A136" s="92" t="s">
        <v>126</v>
      </c>
      <c r="B136" s="93"/>
      <c r="C136" s="93"/>
      <c r="D136" s="93"/>
      <c r="E136" s="93"/>
      <c r="F136" s="93"/>
      <c r="G136" s="93"/>
      <c r="H136" s="94"/>
      <c r="I136" s="93"/>
      <c r="J136" s="94"/>
      <c r="K136" s="94"/>
    </row>
    <row r="137" spans="1:26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26" ht="21.6" customHeight="1">
      <c r="A138" s="79" t="s">
        <v>8</v>
      </c>
      <c r="B138" s="79"/>
      <c r="C138" s="79"/>
      <c r="D138" s="79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26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149</v>
      </c>
      <c r="G139" s="66" t="s">
        <v>149</v>
      </c>
      <c r="H139" s="66" t="s">
        <v>149</v>
      </c>
      <c r="I139" s="65">
        <v>134.58000000000001</v>
      </c>
      <c r="J139" s="66">
        <v>16.89</v>
      </c>
      <c r="K139" s="66">
        <v>1.24</v>
      </c>
    </row>
    <row r="140" spans="1:26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149</v>
      </c>
      <c r="G140" s="66" t="s">
        <v>149</v>
      </c>
      <c r="H140" s="66" t="s">
        <v>149</v>
      </c>
      <c r="I140" s="15">
        <v>127.13</v>
      </c>
      <c r="J140" s="45">
        <v>11.821999999999999</v>
      </c>
      <c r="K140" s="45">
        <v>0.86699999999999999</v>
      </c>
    </row>
    <row r="141" spans="1:26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149</v>
      </c>
      <c r="G141" s="66" t="s">
        <v>149</v>
      </c>
      <c r="H141" s="66" t="s">
        <v>149</v>
      </c>
      <c r="I141" s="15">
        <v>106.47</v>
      </c>
      <c r="J141" s="39">
        <v>10.7</v>
      </c>
      <c r="K141" s="45">
        <v>0.78</v>
      </c>
    </row>
    <row r="142" spans="1:26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149</v>
      </c>
      <c r="G142" s="66" t="s">
        <v>149</v>
      </c>
      <c r="H142" s="66" t="s">
        <v>149</v>
      </c>
      <c r="I142" s="15">
        <v>120.68</v>
      </c>
      <c r="J142" s="39">
        <v>12.38</v>
      </c>
      <c r="K142" s="45">
        <v>0.90800000000000003</v>
      </c>
    </row>
    <row r="143" spans="1:26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149</v>
      </c>
      <c r="G143" s="66" t="s">
        <v>149</v>
      </c>
      <c r="H143" s="66" t="s">
        <v>149</v>
      </c>
      <c r="I143" s="15">
        <v>122</v>
      </c>
      <c r="J143" s="39">
        <v>16.04</v>
      </c>
      <c r="K143" s="39">
        <v>1.18</v>
      </c>
    </row>
    <row r="144" spans="1:26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149</v>
      </c>
      <c r="G144" s="66" t="s">
        <v>149</v>
      </c>
      <c r="H144" s="66" t="s">
        <v>149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</sheetData>
  <mergeCells count="17"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  <mergeCell ref="A75:A84"/>
    <mergeCell ref="A9:A41"/>
    <mergeCell ref="C34:C35"/>
    <mergeCell ref="A138:D138"/>
  </mergeCells>
  <pageMargins left="0.31496062992125984" right="0.11811023622047245" top="0.35433070866141736" bottom="0.15748031496062992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2021-02-16T04:29:56Z</cp:lastPrinted>
  <dcterms:modified xsi:type="dcterms:W3CDTF">2021-02-16T04:32:10Z</dcterms:modified>
</cp:coreProperties>
</file>